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PC\Desktop\BC sơ kết 1 năm vận hành chính quyền 2 cấp1\BC kết quả\"/>
    </mc:Choice>
  </mc:AlternateContent>
  <xr:revisionPtr revIDLastSave="0" documentId="13_ncr:1_{BC707222-9A2B-4381-B6C7-3D822435FBEA}" xr6:coauthVersionLast="47" xr6:coauthVersionMax="47" xr10:uidLastSave="{00000000-0000-0000-0000-000000000000}"/>
  <bookViews>
    <workbookView xWindow="-108" yWindow="-108" windowWidth="23256" windowHeight="12576" activeTab="1" xr2:uid="{00000000-000D-0000-FFFF-FFFF00000000}"/>
  </bookViews>
  <sheets>
    <sheet name="Mẫu số 02" sheetId="11" r:id="rId1"/>
    <sheet name="Mẫu số 03" sheetId="10" r:id="rId2"/>
  </sheets>
  <definedNames>
    <definedName name="_xlnm._FilterDatabase" localSheetId="0" hidden="1">'Mẫu số 02'!$A$6:$X$66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0" l="1"/>
  <c r="F43" i="10"/>
  <c r="F42" i="10"/>
  <c r="F41" i="10"/>
  <c r="F40" i="10"/>
  <c r="F39" i="10"/>
  <c r="F38" i="10"/>
  <c r="F36" i="10"/>
  <c r="F35" i="10"/>
  <c r="F34" i="10"/>
  <c r="F33" i="10"/>
  <c r="F32" i="10"/>
  <c r="F31" i="10"/>
  <c r="F28" i="10"/>
  <c r="F27" i="10"/>
  <c r="F26" i="10"/>
  <c r="F25" i="10"/>
  <c r="F24" i="10"/>
  <c r="F22" i="10"/>
  <c r="F21" i="10"/>
  <c r="F20" i="10"/>
  <c r="F19" i="10"/>
  <c r="F18" i="10"/>
  <c r="F17" i="10"/>
  <c r="F15" i="10"/>
  <c r="F14" i="10"/>
  <c r="F13" i="10"/>
  <c r="F11" i="10"/>
  <c r="F10" i="10"/>
  <c r="F9" i="10"/>
  <c r="D8" i="11"/>
  <c r="E36" i="11"/>
  <c r="F36" i="11"/>
  <c r="G36" i="11"/>
  <c r="H36" i="11"/>
  <c r="I36" i="11"/>
  <c r="J36" i="11"/>
  <c r="K36" i="11"/>
  <c r="L36" i="11"/>
  <c r="M36" i="11"/>
  <c r="N36" i="11"/>
  <c r="O36" i="11"/>
  <c r="P36" i="11"/>
  <c r="Q36" i="11"/>
  <c r="R36" i="11"/>
  <c r="S36" i="11"/>
  <c r="T36" i="11"/>
  <c r="U36" i="11"/>
  <c r="E38" i="11"/>
  <c r="F38" i="11"/>
  <c r="G38" i="11"/>
  <c r="H38" i="11"/>
  <c r="I38" i="11"/>
  <c r="J38" i="11"/>
  <c r="K38" i="11"/>
  <c r="L38" i="11"/>
  <c r="M38" i="11"/>
  <c r="N38" i="11"/>
  <c r="O38" i="11"/>
  <c r="P38" i="11"/>
  <c r="Q38" i="11"/>
  <c r="R38" i="11"/>
  <c r="S38" i="11"/>
  <c r="T38" i="11"/>
  <c r="U38" i="11"/>
  <c r="D38" i="11"/>
  <c r="E43" i="11"/>
  <c r="F43" i="11"/>
  <c r="G43" i="11"/>
  <c r="H43" i="11"/>
  <c r="I43" i="11"/>
  <c r="J43" i="11"/>
  <c r="K43" i="11"/>
  <c r="L43" i="11"/>
  <c r="M43" i="11"/>
  <c r="N43" i="11"/>
  <c r="O43" i="11"/>
  <c r="P43" i="11"/>
  <c r="Q43" i="11"/>
  <c r="R43" i="11"/>
  <c r="S43" i="11"/>
  <c r="T43" i="11"/>
  <c r="U43" i="11"/>
  <c r="E47" i="11"/>
  <c r="F47" i="11"/>
  <c r="G47" i="11"/>
  <c r="H47" i="11"/>
  <c r="I47" i="11"/>
  <c r="J47" i="11"/>
  <c r="K47" i="11"/>
  <c r="L47" i="11"/>
  <c r="M47" i="11"/>
  <c r="N47" i="11"/>
  <c r="O47" i="11"/>
  <c r="P47" i="11"/>
  <c r="Q47" i="11"/>
  <c r="R47" i="11"/>
  <c r="S47" i="11"/>
  <c r="T47" i="11"/>
  <c r="U47" i="11"/>
  <c r="E49" i="11"/>
  <c r="F49" i="11"/>
  <c r="G49" i="11"/>
  <c r="H49" i="11"/>
  <c r="I49" i="11"/>
  <c r="J49" i="11"/>
  <c r="K49" i="11"/>
  <c r="L49" i="11"/>
  <c r="M49" i="11"/>
  <c r="N49" i="11"/>
  <c r="O49" i="11"/>
  <c r="P49" i="11"/>
  <c r="Q49" i="11"/>
  <c r="R49" i="11"/>
  <c r="S49" i="11"/>
  <c r="T49" i="11"/>
  <c r="U49" i="11"/>
  <c r="E55" i="11"/>
  <c r="F55" i="11"/>
  <c r="G55" i="11"/>
  <c r="H55" i="11"/>
  <c r="I55" i="11"/>
  <c r="J55" i="11"/>
  <c r="K55" i="11"/>
  <c r="L55" i="11"/>
  <c r="M55" i="11"/>
  <c r="N55" i="11"/>
  <c r="O55" i="11"/>
  <c r="P55" i="11"/>
  <c r="Q55" i="11"/>
  <c r="R55" i="11"/>
  <c r="S55" i="11"/>
  <c r="T55" i="11"/>
  <c r="U55" i="11"/>
  <c r="D55" i="11"/>
  <c r="D43" i="11"/>
  <c r="E8" i="11"/>
  <c r="F8" i="11"/>
  <c r="G8" i="11"/>
  <c r="H8" i="11"/>
  <c r="I8" i="11"/>
  <c r="J8" i="11"/>
  <c r="K8" i="11"/>
  <c r="L8" i="11"/>
  <c r="M8" i="11"/>
  <c r="N8" i="11"/>
  <c r="O8" i="11"/>
  <c r="P8" i="11"/>
  <c r="Q8" i="11"/>
  <c r="R8" i="11"/>
  <c r="S8" i="11"/>
  <c r="T8" i="11"/>
  <c r="U8" i="11"/>
  <c r="V8" i="11"/>
  <c r="E53" i="11"/>
  <c r="F53" i="11"/>
  <c r="G53" i="11"/>
  <c r="H53" i="11"/>
  <c r="I53" i="11"/>
  <c r="J53" i="11"/>
  <c r="K53" i="11"/>
  <c r="L53" i="11"/>
  <c r="M53" i="11"/>
  <c r="N53" i="11"/>
  <c r="O53" i="11"/>
  <c r="P53" i="11"/>
  <c r="Q53" i="11"/>
  <c r="R53" i="11"/>
  <c r="S53" i="11"/>
  <c r="T53" i="11"/>
  <c r="U53" i="11"/>
  <c r="D53" i="11"/>
  <c r="D49" i="11"/>
  <c r="D47" i="11"/>
  <c r="D36" i="11"/>
  <c r="E32" i="11"/>
  <c r="F32" i="11"/>
  <c r="G32" i="11"/>
  <c r="H32" i="11"/>
  <c r="I32" i="11"/>
  <c r="J32" i="11"/>
  <c r="K32" i="11"/>
  <c r="L32" i="11"/>
  <c r="M32" i="11"/>
  <c r="N32" i="11"/>
  <c r="O32" i="11"/>
  <c r="P32" i="11"/>
  <c r="Q32" i="11"/>
  <c r="R32" i="11"/>
  <c r="S32" i="11"/>
  <c r="T32" i="11"/>
  <c r="U32" i="11"/>
  <c r="V32" i="11"/>
  <c r="D32" i="11"/>
  <c r="E28" i="11"/>
  <c r="F28" i="11"/>
  <c r="G28" i="11"/>
  <c r="H28" i="11"/>
  <c r="I28" i="11"/>
  <c r="J28" i="11"/>
  <c r="K28" i="11"/>
  <c r="L28" i="11"/>
  <c r="M28" i="11"/>
  <c r="N28" i="11"/>
  <c r="O28" i="11"/>
  <c r="P28" i="11"/>
  <c r="Q28" i="11"/>
  <c r="R28" i="11"/>
  <c r="S28" i="11"/>
  <c r="T28" i="11"/>
  <c r="U28" i="11"/>
  <c r="V28" i="11"/>
  <c r="D28" i="11"/>
  <c r="E26" i="11"/>
  <c r="F26" i="11"/>
  <c r="G26" i="11"/>
  <c r="H26" i="11"/>
  <c r="I26" i="11"/>
  <c r="J26" i="11"/>
  <c r="K26" i="11"/>
  <c r="L26" i="11"/>
  <c r="M26" i="11"/>
  <c r="N26" i="11"/>
  <c r="O26" i="11"/>
  <c r="P26" i="11"/>
  <c r="Q26" i="11"/>
  <c r="R26" i="11"/>
  <c r="S26" i="11"/>
  <c r="T26" i="11"/>
  <c r="U26" i="11"/>
  <c r="E20" i="11"/>
  <c r="F20" i="11"/>
  <c r="G20" i="11"/>
  <c r="H20" i="11"/>
  <c r="I20" i="11"/>
  <c r="J20" i="11"/>
  <c r="K20" i="11"/>
  <c r="L20" i="11"/>
  <c r="M20" i="11"/>
  <c r="N20" i="11"/>
  <c r="O20" i="11"/>
  <c r="P20" i="11"/>
  <c r="Q20" i="11"/>
  <c r="R20" i="11"/>
  <c r="S20" i="11"/>
  <c r="T20" i="11"/>
  <c r="U20" i="11"/>
  <c r="E24" i="11"/>
  <c r="F24" i="11"/>
  <c r="G24" i="11"/>
  <c r="H24" i="11"/>
  <c r="I24" i="11"/>
  <c r="J24" i="11"/>
  <c r="K24" i="11"/>
  <c r="L24" i="11"/>
  <c r="M24" i="11"/>
  <c r="N24" i="11"/>
  <c r="O24" i="11"/>
  <c r="P24" i="11"/>
  <c r="Q24" i="11"/>
  <c r="R24" i="11"/>
  <c r="S24" i="11"/>
  <c r="T24" i="11"/>
  <c r="U24" i="11"/>
  <c r="V24" i="11"/>
  <c r="D26" i="11"/>
  <c r="D24" i="11"/>
  <c r="D20" i="11"/>
  <c r="L19" i="11" l="1"/>
  <c r="L66" i="11" s="1"/>
  <c r="K19" i="11"/>
  <c r="K66" i="11" s="1"/>
  <c r="O19" i="11"/>
  <c r="O66" i="11" s="1"/>
  <c r="D19" i="11"/>
  <c r="D66" i="11" s="1"/>
  <c r="N19" i="11"/>
  <c r="N66" i="11" s="1"/>
  <c r="J19" i="11"/>
  <c r="J66" i="11" s="1"/>
  <c r="F19" i="11"/>
  <c r="F66" i="11" s="1"/>
  <c r="R19" i="11"/>
  <c r="R66" i="11" s="1"/>
  <c r="G19" i="11"/>
  <c r="G66" i="11" s="1"/>
  <c r="U19" i="11"/>
  <c r="U66" i="11" s="1"/>
  <c r="Q19" i="11"/>
  <c r="Q66" i="11" s="1"/>
  <c r="M19" i="11"/>
  <c r="M66" i="11" s="1"/>
  <c r="I19" i="11"/>
  <c r="I66" i="11" s="1"/>
  <c r="E19" i="11"/>
  <c r="E66" i="11" s="1"/>
  <c r="T19" i="11"/>
  <c r="T66" i="11" s="1"/>
  <c r="H19" i="11"/>
  <c r="H66" i="11" s="1"/>
  <c r="S19" i="11"/>
  <c r="S66" i="11" s="1"/>
  <c r="P19" i="11"/>
  <c r="P66" i="11" s="1"/>
</calcChain>
</file>

<file path=xl/sharedStrings.xml><?xml version="1.0" encoding="utf-8"?>
<sst xmlns="http://schemas.openxmlformats.org/spreadsheetml/2006/main" count="453" uniqueCount="217">
  <si>
    <t>Bố trí VTVL phù hợp</t>
  </si>
  <si>
    <t>Lưu ý:      Số liệu báo cáo cập nhật đến ngày 01/5/2026. Đối tượng tổng hợp bao gồm các CBCC trong các cơ quan thuộc HĐND, UBND cấp xã.
- Cột (3): Ghi "x" nếu là nữ giới
- Cột (4): Ghi số tuổi. Không ghi năm sinh.
- Cột (5) - (9): Ghi "x" vào cột tương ứng trình độ đào tạo cao nhất của CBCC
- Cột (10): Ghi tên chuyên ngành đào tạo, không gắn liền với trình độ. Chỉ ghi tên ngành đào tạo. Ví dụ: CNTT, Kế toán,… Nếu được đào tạo từ 02 chuyên ngành trở lên; ghi đầy đủ các chuyên ngành đào tạo; mỗi chuyên ngành cách nhau bởi dấu ";".
- Cột (11) - (18): Ghi "x" vào cột tương ứng VTVL đảm nhiệm trước khi được bố trí vị trí công tác hiện nay.
- Cột (19) - (28): Ghi "x" vào cột vị trí việc làm lãnh đạo quản lý tương ứng nếu CBCCVC là lãnh đạo, quản lý.
- Cột (29) - (41): Ghi rõ vị trí việc làm chuyên môn nghiệp vụ theo từng lĩnh vực cụ thể được ghi tại Phụ lục V Nghị định 361/2025/NĐ-CP.
- Cột (42): Ghi "x" nếu vị trí việc làm hiện nay được bố trí phù hợp với chuyên môn nghiệp vụ đã qua đào tạo.</t>
  </si>
  <si>
    <t>Lưu ý:  Số liệu báo cáo cập nhật đến ngày 01/5/2026. Đối tượng tổng hợp bao gồm các CBCC trong các cơ quan thuộc HĐND, UBND cấp xã.</t>
  </si>
  <si>
    <t>Mẫu số 02</t>
  </si>
  <si>
    <t>Mẫu số 03</t>
  </si>
  <si>
    <t>Nguyễn Văn Huy</t>
  </si>
  <si>
    <t>x</t>
  </si>
  <si>
    <t>Năm sinh</t>
  </si>
  <si>
    <t>ỦY BAN NHÂN DÂN
XÃ ĐÔNG CỨU</t>
  </si>
  <si>
    <t>Kiêm nhiệm</t>
  </si>
  <si>
    <t>kiêm nhiệm</t>
  </si>
  <si>
    <t>Tôn giáo, dân tộc</t>
  </si>
  <si>
    <t>Chuyên viên về lĩnh vực giáo dục &amp; đào tạo</t>
  </si>
  <si>
    <t>Chuyên viên về lĩnh vực gia đình; văn hóa,  thể dục, thể thao; du lịch; quảng cáo</t>
  </si>
  <si>
    <t>Chuyên viên về lĩnh vực khoa học; phát triển công nghệ; đổi mới sáng tạo; sở hữu trí tuệ; tiêu chuẩn đo lường chất lượng; ứng dụng bức xạ và đồng vị phóng xạ; an toàn bức xạ và hạt nhân</t>
  </si>
  <si>
    <t>Chuyên viên về lĩnh vực phát thanh truyền hình; báo chí; thông tin cơ sở; thông tin đối ngoại; bưu chính; ứng dụng công nghệ thông tin; giao dịch điện tử; chính quyền số; kinh tế số; xã hội số; chuyển đổi số</t>
  </si>
  <si>
    <t>Lĩnh vực Văn phòng</t>
  </si>
  <si>
    <t>Chuyên viên về lĩnh vực hoạt động đầu tư xây dựng, phát triển đô thị, hạ tầng kỹ thuật đô thị, vật liệu xây dựng, nhà ở, công sở</t>
  </si>
  <si>
    <t>Chuyên viên thực hiện nhiệm vụ kiểm soát thủ tục hành chính, thủ tục hành chính, xây dựng chính quyền điện tử, theo dõi việc ứng dụng công nghệ thông tin tại Ủy ban nhân dân cấp xã</t>
  </si>
  <si>
    <t>I</t>
  </si>
  <si>
    <t>LÃNH ĐẠO QUẢN LÝ</t>
  </si>
  <si>
    <t>Chủ tịch HĐND do Bí thư ĐU xã kiêm nhiệm</t>
  </si>
  <si>
    <t>01/7/2025, GĐ TTPVHCC do PCT UBND xã kiêm nhiệm</t>
  </si>
  <si>
    <t>TT</t>
  </si>
  <si>
    <t>Ghi chú</t>
  </si>
  <si>
    <t>Họ và tên</t>
  </si>
  <si>
    <t>Nữ</t>
  </si>
  <si>
    <t>HĐND CẤP XÃ</t>
  </si>
  <si>
    <t>Nguyễn Văn Thắng</t>
  </si>
  <si>
    <t>08/7/1978</t>
  </si>
  <si>
    <t>Ths</t>
  </si>
  <si>
    <t>- Ths Quản lý Kinh tế
- CN Luật Kinh tế</t>
  </si>
  <si>
    <t>Nguyễn Thị Nguyệt</t>
  </si>
  <si>
    <t>19/10/1983</t>
  </si>
  <si>
    <t>ĐH</t>
  </si>
  <si>
    <t>- CN Kế toán</t>
  </si>
  <si>
    <t>Nguyễn Văn Cừ</t>
  </si>
  <si>
    <t>23/07/1990</t>
  </si>
  <si>
    <t>- B14</t>
  </si>
  <si>
    <t>II</t>
  </si>
  <si>
    <t>UBND CẤP XÃ</t>
  </si>
  <si>
    <t>Vũ Thị Kim Hương</t>
  </si>
  <si>
    <t>23/8/1986</t>
  </si>
  <si>
    <t>- Ths Thú y
- CN Thú y
- Ths Quản lý Kinh tế</t>
  </si>
  <si>
    <t>Trương Thế Huy</t>
  </si>
  <si>
    <t>18/10/1972</t>
  </si>
  <si>
    <t>- Ths quản lý kinh tế
- CN kinh tế</t>
  </si>
  <si>
    <t>Nguyễn Thanh Tùng</t>
  </si>
  <si>
    <t>11/10/1982</t>
  </si>
  <si>
    <t>- Ths Kinh tế chính trị
- CN Toán - tin học ứng dụng</t>
  </si>
  <si>
    <t>Văn Phòng HĐND-UBND</t>
  </si>
  <si>
    <t>Nguyễn Tùng Sơn</t>
  </si>
  <si>
    <t>09/3/1980</t>
  </si>
  <si>
    <t>Cử nhân Luật kinh tế</t>
  </si>
  <si>
    <t>Chu Thị Bình</t>
  </si>
  <si>
    <t>02/09/1990</t>
  </si>
  <si>
    <t>Nguyễn Thị Bích Hiền</t>
  </si>
  <si>
    <t>27/8/1997</t>
  </si>
  <si>
    <t xml:space="preserve">- Ths Luật HS và Tố tụng HS
- CN Luật </t>
  </si>
  <si>
    <t>Đặng Thị Huyền</t>
  </si>
  <si>
    <t>04/12/1998</t>
  </si>
  <si>
    <t>- KS khoa học máy tính</t>
  </si>
  <si>
    <t>Nguyễn Đức Giang</t>
  </si>
  <si>
    <t>19/7/1985</t>
  </si>
  <si>
    <t>- CN Luật kinh tế</t>
  </si>
  <si>
    <t>Nguyễn Đức Nhường</t>
  </si>
  <si>
    <t>12/7/1983</t>
  </si>
  <si>
    <t xml:space="preserve"> - CN Luật Kinh tế</t>
  </si>
  <si>
    <t>Phòng Văn hoá - Xã hội</t>
  </si>
  <si>
    <t>Trưởng phòng</t>
  </si>
  <si>
    <t>Vũ Văn Long</t>
  </si>
  <si>
    <t xml:space="preserve">- Ths Quản lý Kinh tế
- CN Luật Kinh tế </t>
  </si>
  <si>
    <t>Phó Trưởng phòng</t>
  </si>
  <si>
    <t>Nguyễn Đình Cửu</t>
  </si>
  <si>
    <t>10/4/1977</t>
  </si>
  <si>
    <t>Nguyễn Đăng Tuấn</t>
  </si>
  <si>
    <t>27/08/1984</t>
  </si>
  <si>
    <t>- CN Thú ý
- CN Xây dựng đảng và CQNN</t>
  </si>
  <si>
    <t>Hoàng Thị Hảo Mai</t>
  </si>
  <si>
    <t>15/07/1990</t>
  </si>
  <si>
    <t>- CN Quản trị nhân lực</t>
  </si>
  <si>
    <t>Hoàng Văn Tuân</t>
  </si>
  <si>
    <t>24/01/1987</t>
  </si>
  <si>
    <t>- CN kế toán</t>
  </si>
  <si>
    <t>Nguyễn Thị Hương</t>
  </si>
  <si>
    <t>25/9/1980</t>
  </si>
  <si>
    <t>Phòng Kinh tế</t>
  </si>
  <si>
    <t>Hoàng Văn Bằng</t>
  </si>
  <si>
    <t>13/10/1978</t>
  </si>
  <si>
    <t>Trần Viết Sáng</t>
  </si>
  <si>
    <t>03/10/1989</t>
  </si>
  <si>
    <t>- Ths Kỹ thuật xây dựng công trình dân dụng
- KS xây dựng dân dụng và công nghiệp</t>
  </si>
  <si>
    <t>Nguyễn Đình Măng</t>
  </si>
  <si>
    <t>- KS trắc địa</t>
  </si>
  <si>
    <t>Nguyễn Thị Thuỷ</t>
  </si>
  <si>
    <t>18/01/1991</t>
  </si>
  <si>
    <t>Trần Thắng Quân</t>
  </si>
  <si>
    <t>30/6/1989</t>
  </si>
  <si>
    <t xml:space="preserve">- Ths Quản lý đất đai
- KS Kỹ thuật trắc địa-bản đồ </t>
  </si>
  <si>
    <t>Trịnh Duy Khoát</t>
  </si>
  <si>
    <t>26/6/1972</t>
  </si>
  <si>
    <t>Trung tâm phục vụ Hành chính công</t>
  </si>
  <si>
    <t>Lê Hữu Du</t>
  </si>
  <si>
    <t>- CN  Kế toán</t>
  </si>
  <si>
    <t xml:space="preserve">Trần Văn Tân </t>
  </si>
  <si>
    <t>01/01/1983</t>
  </si>
  <si>
    <t>ĐH Luật kinh tế</t>
  </si>
  <si>
    <t>12/06/1984</t>
  </si>
  <si>
    <t>Ngô Tiến Thạnh</t>
  </si>
  <si>
    <t>Nguyễn Thị Hằng</t>
  </si>
  <si>
    <t>12/8/1988</t>
  </si>
  <si>
    <t>- CN Môi trường</t>
  </si>
  <si>
    <t>Nguyễn Thị Khương</t>
  </si>
  <si>
    <t>21/10/1984</t>
  </si>
  <si>
    <t>xã Đông Cứu</t>
  </si>
  <si>
    <t>Công chức cấp Huyện</t>
  </si>
  <si>
    <t>Công chức cấp tỉnh</t>
  </si>
  <si>
    <t>Công chức cấp xã</t>
  </si>
  <si>
    <t>Viên chức</t>
  </si>
  <si>
    <t>Lê Thị Phương</t>
  </si>
  <si>
    <t>23/8/1988</t>
  </si>
  <si>
    <t>- KS Quản lý đất đai</t>
  </si>
  <si>
    <t>II.1</t>
  </si>
  <si>
    <t>II.2</t>
  </si>
  <si>
    <t>II.3</t>
  </si>
  <si>
    <t>II.4</t>
  </si>
  <si>
    <t>Xã/Phường</t>
  </si>
  <si>
    <t>Tuổi</t>
  </si>
  <si>
    <t>Trình độ đào tạo</t>
  </si>
  <si>
    <t>Chuyên ngành đào tạo</t>
  </si>
  <si>
    <t>Trước khi đảm nhiệm vị trí công tác hiện nay</t>
  </si>
  <si>
    <t>Vị trí việc làm Lãnh đạo quản lý</t>
  </si>
  <si>
    <t>Vị trí việc làm chuyên môn nghiệp vụ</t>
  </si>
  <si>
    <t>Tiến sỹ</t>
  </si>
  <si>
    <t>Thạc sỹ</t>
  </si>
  <si>
    <t>Đại học</t>
  </si>
  <si>
    <t>Cao đẳng</t>
  </si>
  <si>
    <t>Trung cấp</t>
  </si>
  <si>
    <t>Cán bộ cấp tỉnh</t>
  </si>
  <si>
    <t>Cán bộ cấp Huyện</t>
  </si>
  <si>
    <t>Cán bộ cấp xã</t>
  </si>
  <si>
    <t>Người hoạt động không chuyên trách</t>
  </si>
  <si>
    <r>
      <rPr>
        <b/>
        <sz val="8"/>
        <rFont val="Times New Roman"/>
        <family val="1"/>
      </rPr>
      <t>Chủ tịch Hội đồng nhân dân và Ủy ban
nhân dân</t>
    </r>
  </si>
  <si>
    <t>Phó Chủ tịch Hội đồng nhân  dân và Ủy ban nhân dân</t>
  </si>
  <si>
    <r>
      <rPr>
        <b/>
        <sz val="8"/>
        <rFont val="Times New Roman"/>
        <family val="1"/>
      </rPr>
      <t>Chánh Văn phòng Hội đồng nhân dân và Ủy ban
nhân dân</t>
    </r>
  </si>
  <si>
    <r>
      <rPr>
        <b/>
        <sz val="8"/>
        <rFont val="Times New Roman"/>
        <family val="1"/>
      </rPr>
      <t>Phó Chánh văn phòng Hội đồng nhân dân và Ủy ban
nhân dân</t>
    </r>
  </si>
  <si>
    <t>Giám đốc Trung tâm Phục vụ hành chính công</t>
  </si>
  <si>
    <t>Phó Giám đốc Trung tâm Phục vụ hành chính công</t>
  </si>
  <si>
    <t>Chỉ huy trưởng Ban Chỉ huy quân sự xã</t>
  </si>
  <si>
    <t>Phó Chỉ huy trưởng Ban Chỉ huy quân sự xã</t>
  </si>
  <si>
    <t>Lĩnh vực Tư pháp</t>
  </si>
  <si>
    <t>Lĩnh vực đối ngoại</t>
  </si>
  <si>
    <r>
      <rPr>
        <b/>
        <sz val="8"/>
        <rFont val="Times New Roman"/>
        <family val="1"/>
      </rPr>
      <t>Lĩnh vực tài chính
- kế hoạch</t>
    </r>
  </si>
  <si>
    <t>Lĩnh vực Xây dựng</t>
  </si>
  <si>
    <t>Lĩnh vực Công Thương</t>
  </si>
  <si>
    <t>Lĩnh vực Nông nghiệp và Môi trường</t>
  </si>
  <si>
    <t>Lĩnh vực Nội vụ</t>
  </si>
  <si>
    <t>Lĩnh vực Giáo dục và Đào tạo</t>
  </si>
  <si>
    <t>Lĩnh vực Văn hóa, Khoa học, Thông tin</t>
  </si>
  <si>
    <t>Lĩnh vực Y tế</t>
  </si>
  <si>
    <t>Phục vụ hành chính công</t>
  </si>
  <si>
    <t>Khác</t>
  </si>
  <si>
    <t>Về chuyên ngành đào tạo</t>
  </si>
  <si>
    <t>Về kinh nghiệm công tác</t>
  </si>
  <si>
    <t>Kỹ sư kinh tế (Kinh tế NN)</t>
  </si>
  <si>
    <r>
      <t xml:space="preserve">ỦY BAN NHÂN DÂN 
</t>
    </r>
    <r>
      <rPr>
        <b/>
        <u/>
        <sz val="10"/>
        <rFont val="Times New Roman"/>
        <family val="1"/>
      </rPr>
      <t>XÃ ĐÔNG CỨU</t>
    </r>
  </si>
  <si>
    <r>
      <t xml:space="preserve">TỔNG HỢP CHI TIẾT VIỆC BỐ TRÍ, SỬ DỤNG CÁN BỘ, CÔNG CHỨC TẠI UỶ BAN NHÂN DÂN CẤP XÃ
Sau khi hoàn thành sắp xếp tổ chức bộ máy, đơn vị hành chính và thực hiện chính quyền địa phương 2 cấp tính đến 30/4/2026
</t>
    </r>
    <r>
      <rPr>
        <i/>
        <sz val="12"/>
        <rFont val="Times New Roman"/>
        <family val="1"/>
      </rPr>
      <t>(Kèm theo Báo cáo số        BC-UBND, ngày      tháng       năm 2026)</t>
    </r>
  </si>
  <si>
    <t>Vị trí việc làm</t>
  </si>
  <si>
    <t>Tổng số biên chế được giao</t>
  </si>
  <si>
    <t>Tổng số hiện có mặt</t>
  </si>
  <si>
    <t>Trình độ chuyên môn, đào tạo</t>
  </si>
  <si>
    <t>Số CBCC bố trí không phù hợp</t>
  </si>
  <si>
    <t>Tổng số CBCC bố trí không phù hợp</t>
  </si>
  <si>
    <t>(20) = (18) + (19)</t>
  </si>
  <si>
    <t>CHUYÊN MÔN, NGHIỆP VỤ</t>
  </si>
  <si>
    <t>Chuyên viên về lĩnh vực tư pháp</t>
  </si>
  <si>
    <t>Lĩnh vực Đối ngoại</t>
  </si>
  <si>
    <t>Lĩnh vực Tài chính - Kế hoạch</t>
  </si>
  <si>
    <t>Chuyên viên về lĩnh vực tài chính</t>
  </si>
  <si>
    <t>Chuyên viên về lĩnh vực quy hoạch, quy hoạch đô thị và nông thôn, kiến trúc</t>
  </si>
  <si>
    <t>Chuyên viên về lĩnh vực giao thông.</t>
  </si>
  <si>
    <t>Chuyên viên về lĩnh vực công thương</t>
  </si>
  <si>
    <t>Chuyên viên về lĩnh vực nông nghiệp; lâm nghiệp; diêm nghiệp; thủy lợi; thủy sản; phát triển nông nghiệp; phòng, chống thiên tai; giảm nghèo</t>
  </si>
  <si>
    <t>Chuyên viên về lĩnh vực chất lượng, an toàn thực phẩm đối với nông sản, lâm sản, thủy sản, muối; kinh tế hộ, kinh tế trang trại nông thôn, kinh tế tập thể, nông, lâm, ngư, diêm nghiệp gắn với ngành nghề, làng nghề nông thôn</t>
  </si>
  <si>
    <t>Chuyên viên về lĩnh vực nội vụ</t>
  </si>
  <si>
    <t>Chuyên viên về lĩnh vực y tế.</t>
  </si>
  <si>
    <t>Trung tâm Phục vụ hành chính công</t>
  </si>
  <si>
    <t>Chuyên viên về kiểm tra chuyên ngành</t>
  </si>
  <si>
    <t>Văn thư viên</t>
  </si>
  <si>
    <t>Lưu trữ viên</t>
  </si>
  <si>
    <t>Kế toán trưởng (hoặc phụ trách kế toán)</t>
  </si>
  <si>
    <t>Kế toán viên</t>
  </si>
  <si>
    <t>Cán sự thủ quỹ</t>
  </si>
  <si>
    <t>TỔNG SỐ</t>
  </si>
  <si>
    <r>
      <t xml:space="preserve">BÁO CÁO THỐNG KÊ VIỆC BỐ TRÍ, SỬ DỤNG CÁN BỘ, CÔNG CHỨC TẠI UỶ BAN NHÂN DÂN CẤP XÃ
Sau khi hoàn thành sắp xếp tổ chức bộ máy, đơn vị hành chính và thực hiện chính quyền địa phương 2 cấp tính đến 30/4/2026 
</t>
    </r>
    <r>
      <rPr>
        <i/>
        <sz val="12"/>
        <color theme="1"/>
        <rFont val="Times New Roman"/>
        <family val="1"/>
      </rPr>
      <t xml:space="preserve">(Kèm theo Báo cáo số        BC-UBND, ngày      tháng   5    năm 2026)    </t>
    </r>
    <r>
      <rPr>
        <b/>
        <i/>
        <sz val="12"/>
        <color theme="1"/>
        <rFont val="Times New Roman"/>
        <family val="1"/>
      </rPr>
      <t xml:space="preserve"> </t>
    </r>
    <r>
      <rPr>
        <b/>
        <sz val="12"/>
        <color theme="1"/>
        <rFont val="Times New Roman"/>
        <family val="1"/>
      </rPr>
      <t xml:space="preserve">                                                 
</t>
    </r>
  </si>
  <si>
    <t>Chủ tịch Hội đồng nhân dân và Ủy ban
nhân dân</t>
  </si>
  <si>
    <t>Phó Chủ tịch Hội đồng nhân dân và Ủy
ban nhân dân</t>
  </si>
  <si>
    <t>Chánh Văn phòng Hội đồng nhân dân
và Ủy ban nhân dân</t>
  </si>
  <si>
    <t>Phó Chánh văn phòng Hội đồng nhân
dân và Ủy ban nhân dân</t>
  </si>
  <si>
    <t>Giám đốc Trung tâm Phục vụ hành
chính công</t>
  </si>
  <si>
    <t>Phó Giám đốc Trung tâm Phục vụ hành
chính công</t>
  </si>
  <si>
    <t>Phó Chỉ huy trưởng Ban Chỉ huy quân
sự xã</t>
  </si>
  <si>
    <t>Chuyên viên tham mưu, giúp việc Hội
đồng nhân dân</t>
  </si>
  <si>
    <t>Chuyên viên tham mưu về lĩnh vực văn
phòng</t>
  </si>
  <si>
    <t>Chuyên viên về hành chính - văn phòng,
quản trị công sở</t>
  </si>
  <si>
    <t>Chuyên viên về lĩnh vực đối ngoại, hội
nhập quốc tế, biên giới, lãnh thổ quốc</t>
  </si>
  <si>
    <t>Chuyên viên về lĩnh vực kế hoạch, đầu
tư, thống kê</t>
  </si>
  <si>
    <t>Chuyên viên về lĩnh vực đăng ký hộ kinh doanh, tổ hợp tác, hợp tác xã, liên hiệp hợp tác xã; hỗ trợ kinh doanh, tổ
chức kinh tế tập thể</t>
  </si>
  <si>
    <t>Chuyên viên về lĩnh vực đất đai; tài
nguyên khoáng sản</t>
  </si>
  <si>
    <t>Chuyên viên về lĩnh vực môi trường; tài
nguyên nước</t>
  </si>
  <si>
    <t>Chuyên viên về lĩnh vực lao động, tiền lương, bảo hiểm xã hội, người có công,
bình đẳng giới</t>
  </si>
  <si>
    <r>
      <rPr>
        <b/>
        <sz val="12"/>
        <color theme="1"/>
        <rFont val="Times New Roman"/>
        <family val="1"/>
      </rPr>
      <t>Lĩnh vực Văn hóa, Khoa học và
Thông tin</t>
    </r>
  </si>
  <si>
    <r>
      <rPr>
        <b/>
        <sz val="12"/>
        <color theme="1"/>
        <rFont val="Times New Roman"/>
        <family val="1"/>
      </rPr>
      <t>Vị trí khác sử dụng tại các Phòng
chuyên môn</t>
    </r>
  </si>
  <si>
    <t>Chuyên viên về tiếp công dân, giải
quyết khiếu nại, tố cáo, phòng chống tham nhũng</t>
  </si>
  <si>
    <t>Chuyên viên về quản lý ứng dụng công
nghệ thông tin và chuyển đổi số</t>
  </si>
  <si>
    <r>
      <rPr>
        <b/>
        <i/>
        <sz val="12"/>
        <color theme="1"/>
        <rFont val="Times New Roman"/>
        <family val="1"/>
      </rPr>
      <t xml:space="preserve">
</t>
    </r>
    <r>
      <rPr>
        <b/>
        <sz val="12"/>
        <color theme="1"/>
        <rFont val="Times New Roman"/>
        <family val="1"/>
      </rPr>
      <t xml:space="preserve">Người tổng hợp
</t>
    </r>
    <r>
      <rPr>
        <i/>
        <sz val="12"/>
        <color theme="1"/>
        <rFont val="Times New Roman"/>
        <family val="1"/>
      </rPr>
      <t>(Ký, ghi rõ họ tên)</t>
    </r>
  </si>
  <si>
    <r>
      <rPr>
        <b/>
        <sz val="12"/>
        <color theme="1"/>
        <rFont val="Times New Roman"/>
        <family val="1"/>
      </rPr>
      <t xml:space="preserve">TM. UỶ BAN NHÂN DÂN XÃ
</t>
    </r>
    <r>
      <rPr>
        <i/>
        <sz val="12"/>
        <color theme="1"/>
        <rFont val="Times New Roman"/>
        <family val="1"/>
      </rPr>
      <t>(Ký, ghi rõ họ tên và đóng dấu)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</si>
</sst>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_);\(0\)"/>
    <numFmt numFmtId="166" formatCode="mm/dd/yyyy"/>
  </numFmts>
  <fonts count="22" x14ac:knownFonts="1">
    <font>
      <sz val="11"/>
      <color theme="1"/>
      <name val="Calibri"/>
      <family val="2"/>
      <scheme val="minor"/>
    </font>
    <font>
      <sz val="10"/>
      <name val="Arial"/>
      <family val="2"/>
    </font>
    <font>
      <sz val="12"/>
      <name val="Times New Roman"/>
      <family val="1"/>
    </font>
    <font>
      <b/>
      <sz val="10"/>
      <name val="Times New Roman"/>
      <family val="1"/>
    </font>
    <font>
      <sz val="10"/>
      <name val="Times New Roman"/>
      <family val="1"/>
    </font>
    <font>
      <b/>
      <sz val="8"/>
      <name val="Times New Roman"/>
      <family val="1"/>
    </font>
    <font>
      <b/>
      <i/>
      <sz val="10"/>
      <color rgb="FF000000"/>
      <name val="Times New Roman"/>
      <family val="1"/>
    </font>
    <font>
      <sz val="8"/>
      <name val="Times New Roman"/>
      <family val="1"/>
    </font>
    <font>
      <sz val="11"/>
      <color theme="1"/>
      <name val="Times New Roman"/>
      <family val="2"/>
      <charset val="163"/>
    </font>
    <font>
      <sz val="10"/>
      <color theme="1"/>
      <name val="Times New Roman"/>
      <family val="1"/>
    </font>
    <font>
      <sz val="8"/>
      <color rgb="FF000000"/>
      <name val="Times New Roman"/>
      <family val="1"/>
    </font>
    <font>
      <sz val="13"/>
      <name val="Times New Roman"/>
      <family val="1"/>
    </font>
    <font>
      <sz val="8"/>
      <color theme="1"/>
      <name val="Times New Roman"/>
      <family val="1"/>
    </font>
    <font>
      <b/>
      <u/>
      <sz val="10"/>
      <name val="Times New Roman"/>
      <family val="1"/>
    </font>
    <font>
      <b/>
      <sz val="8"/>
      <color theme="1"/>
      <name val="Times New Roman"/>
      <family val="1"/>
    </font>
    <font>
      <b/>
      <sz val="8"/>
      <color rgb="FFFF0000"/>
      <name val="Times New Roman"/>
      <family val="1"/>
    </font>
    <font>
      <sz val="8"/>
      <color rgb="FFFF0000"/>
      <name val="Times New Roman"/>
      <family val="1"/>
    </font>
    <font>
      <i/>
      <sz val="12"/>
      <name val="Times New Roman"/>
      <family val="1"/>
    </font>
    <font>
      <sz val="12"/>
      <color theme="1"/>
      <name val="Times New Roman"/>
      <family val="1"/>
    </font>
    <font>
      <b/>
      <i/>
      <sz val="12"/>
      <color theme="1"/>
      <name val="Times New Roman"/>
      <family val="1"/>
    </font>
    <font>
      <b/>
      <sz val="12"/>
      <color theme="1"/>
      <name val="Times New Roman"/>
      <family val="1"/>
    </font>
    <font>
      <i/>
      <sz val="12"/>
      <color theme="1"/>
      <name val="Times New Roman"/>
      <family val="1"/>
    </font>
  </fonts>
  <fills count="3">
    <fill>
      <patternFill patternType="none"/>
    </fill>
    <fill>
      <patternFill patternType="gray125"/>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8" fillId="0" borderId="0"/>
    <xf numFmtId="0" fontId="8" fillId="0" borderId="0"/>
    <xf numFmtId="0" fontId="2" fillId="0" borderId="0"/>
    <xf numFmtId="0" fontId="1" fillId="0" borderId="0"/>
    <xf numFmtId="0" fontId="1" fillId="0" borderId="0"/>
    <xf numFmtId="0" fontId="11" fillId="0" borderId="0"/>
  </cellStyleXfs>
  <cellXfs count="134">
    <xf numFmtId="0" fontId="0" fillId="0" borderId="0" xfId="0"/>
    <xf numFmtId="0" fontId="5" fillId="0" borderId="7"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2" fillId="0" borderId="7" xfId="0" applyFont="1" applyBorder="1" applyAlignment="1">
      <alignment horizontal="center" vertical="center" wrapText="1"/>
    </xf>
    <xf numFmtId="0" fontId="4" fillId="0" borderId="0" xfId="0" applyFont="1" applyAlignment="1">
      <alignment vertical="center" wrapText="1"/>
    </xf>
    <xf numFmtId="165" fontId="10" fillId="0" borderId="7" xfId="0" applyNumberFormat="1" applyFont="1" applyBorder="1" applyAlignment="1">
      <alignment horizontal="center" vertical="center" shrinkToFit="1"/>
    </xf>
    <xf numFmtId="165" fontId="7" fillId="0" borderId="7" xfId="0" applyNumberFormat="1" applyFont="1" applyBorder="1" applyAlignment="1">
      <alignment horizontal="center" vertical="center" shrinkToFit="1"/>
    </xf>
    <xf numFmtId="165" fontId="10" fillId="0" borderId="3" xfId="0" applyNumberFormat="1" applyFont="1" applyBorder="1" applyAlignment="1">
      <alignment horizontal="center" vertical="center" shrinkToFit="1"/>
    </xf>
    <xf numFmtId="165" fontId="10" fillId="0" borderId="1" xfId="0" applyNumberFormat="1" applyFont="1" applyBorder="1" applyAlignment="1">
      <alignment horizontal="center" vertical="center" shrinkToFi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5" fillId="2" borderId="1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0" xfId="0" applyFont="1" applyFill="1" applyAlignment="1">
      <alignment horizontal="center" vertical="center" wrapText="1"/>
    </xf>
    <xf numFmtId="0" fontId="7" fillId="0" borderId="1" xfId="5" applyFont="1" applyBorder="1" applyAlignment="1">
      <alignment horizontal="left" vertical="center" wrapText="1"/>
    </xf>
    <xf numFmtId="0" fontId="7" fillId="0" borderId="1" xfId="4" applyFont="1" applyBorder="1" applyAlignment="1">
      <alignment horizontal="center" vertical="center" wrapText="1"/>
    </xf>
    <xf numFmtId="14" fontId="7" fillId="0" borderId="12" xfId="5" applyNumberFormat="1" applyFont="1" applyBorder="1" applyAlignment="1">
      <alignment horizontal="center" vertical="center" wrapText="1"/>
    </xf>
    <xf numFmtId="49" fontId="7" fillId="0" borderId="1" xfId="4" applyNumberFormat="1" applyFont="1" applyBorder="1" applyAlignment="1">
      <alignment horizontal="center" vertical="center" wrapText="1"/>
    </xf>
    <xf numFmtId="0" fontId="10" fillId="0" borderId="14" xfId="0" applyFont="1" applyBorder="1" applyAlignment="1">
      <alignment horizontal="center" vertical="center" wrapText="1"/>
    </xf>
    <xf numFmtId="0" fontId="7" fillId="0" borderId="1" xfId="5" applyFont="1" applyBorder="1" applyAlignment="1">
      <alignment horizontal="center" vertical="center" wrapText="1"/>
    </xf>
    <xf numFmtId="0" fontId="7" fillId="0" borderId="12" xfId="4" applyFont="1" applyBorder="1" applyAlignment="1">
      <alignment horizontal="center" vertical="center" wrapText="1"/>
    </xf>
    <xf numFmtId="49" fontId="7"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7" fillId="0" borderId="1" xfId="6" applyFont="1" applyBorder="1" applyAlignment="1">
      <alignment horizontal="left" vertical="center" wrapText="1"/>
    </xf>
    <xf numFmtId="14" fontId="10" fillId="0" borderId="12" xfId="5" applyNumberFormat="1" applyFont="1" applyBorder="1" applyAlignment="1">
      <alignment horizontal="center" vertical="center" wrapText="1"/>
    </xf>
    <xf numFmtId="0" fontId="7" fillId="0" borderId="1" xfId="6" applyFont="1" applyBorder="1" applyAlignment="1">
      <alignment horizontal="center" vertical="center" wrapText="1"/>
    </xf>
    <xf numFmtId="14" fontId="10" fillId="0" borderId="1" xfId="5" applyNumberFormat="1" applyFont="1" applyBorder="1" applyAlignment="1">
      <alignment horizontal="center" vertical="center" wrapText="1"/>
    </xf>
    <xf numFmtId="14" fontId="7" fillId="0" borderId="1" xfId="5" applyNumberFormat="1" applyFont="1" applyBorder="1" applyAlignment="1">
      <alignment horizontal="center" vertical="center" wrapText="1"/>
    </xf>
    <xf numFmtId="0" fontId="7" fillId="0" borderId="1" xfId="0" applyFont="1" applyBorder="1" applyAlignment="1">
      <alignment horizontal="left" vertical="center" wrapText="1"/>
    </xf>
    <xf numFmtId="166" fontId="7" fillId="0" borderId="12" xfId="0" applyNumberFormat="1" applyFont="1" applyBorder="1" applyAlignment="1">
      <alignment horizontal="center" vertical="center" wrapText="1"/>
    </xf>
    <xf numFmtId="49" fontId="7" fillId="0" borderId="1" xfId="4" quotePrefix="1"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7" fillId="0" borderId="12" xfId="4" quotePrefix="1" applyFont="1" applyBorder="1" applyAlignment="1">
      <alignment horizontal="center" vertical="center" wrapText="1"/>
    </xf>
    <xf numFmtId="0" fontId="7" fillId="0" borderId="1" xfId="4" quotePrefix="1" applyFont="1" applyBorder="1" applyAlignment="1">
      <alignment horizontal="center" vertical="center" wrapText="1"/>
    </xf>
    <xf numFmtId="14" fontId="7" fillId="0" borderId="12" xfId="6" applyNumberFormat="1" applyFont="1" applyBorder="1" applyAlignment="1">
      <alignment horizontal="center" vertical="center" wrapText="1"/>
    </xf>
    <xf numFmtId="14" fontId="7" fillId="0" borderId="1" xfId="6" applyNumberFormat="1" applyFont="1" applyBorder="1" applyAlignment="1">
      <alignment horizontal="center" vertical="center" wrapText="1"/>
    </xf>
    <xf numFmtId="14" fontId="7" fillId="0" borderId="12" xfId="0" quotePrefix="1" applyNumberFormat="1" applyFont="1" applyBorder="1" applyAlignment="1">
      <alignment horizontal="center" vertical="center" wrapText="1"/>
    </xf>
    <xf numFmtId="14" fontId="7" fillId="0" borderId="1" xfId="0" quotePrefix="1" applyNumberFormat="1" applyFont="1" applyBorder="1" applyAlignment="1">
      <alignment horizontal="center" vertical="center" wrapText="1"/>
    </xf>
    <xf numFmtId="0" fontId="7" fillId="0" borderId="12" xfId="0" applyFont="1" applyBorder="1" applyAlignment="1">
      <alignment horizontal="center" vertical="center" wrapText="1"/>
    </xf>
    <xf numFmtId="0" fontId="16" fillId="2" borderId="12" xfId="0" applyFont="1" applyFill="1" applyBorder="1" applyAlignment="1">
      <alignment horizontal="center" vertical="center" wrapText="1"/>
    </xf>
    <xf numFmtId="0" fontId="7" fillId="0" borderId="14" xfId="4" applyFont="1" applyBorder="1" applyAlignment="1">
      <alignment horizontal="center" vertical="center" wrapText="1"/>
    </xf>
    <xf numFmtId="0" fontId="7" fillId="0" borderId="1" xfId="4" quotePrefix="1" applyFont="1" applyBorder="1" applyAlignment="1">
      <alignment horizontal="left" vertical="center" wrapText="1"/>
    </xf>
    <xf numFmtId="166" fontId="7" fillId="0" borderId="12" xfId="4" quotePrefix="1" applyNumberFormat="1" applyFont="1" applyBorder="1" applyAlignment="1">
      <alignment horizontal="center" vertical="center" wrapText="1"/>
    </xf>
    <xf numFmtId="166" fontId="7" fillId="0" borderId="1" xfId="4" quotePrefix="1" applyNumberFormat="1" applyFont="1" applyBorder="1" applyAlignment="1">
      <alignment horizontal="center" vertical="center" wrapText="1"/>
    </xf>
    <xf numFmtId="14" fontId="10" fillId="0" borderId="12" xfId="5" quotePrefix="1"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10" fillId="0" borderId="1" xfId="6" applyFont="1" applyBorder="1" applyAlignment="1">
      <alignment horizontal="center" vertical="center" wrapText="1"/>
    </xf>
    <xf numFmtId="0" fontId="5" fillId="2" borderId="1" xfId="4" applyFont="1" applyFill="1" applyBorder="1" applyAlignment="1">
      <alignment horizontal="center" vertical="center" wrapText="1"/>
    </xf>
    <xf numFmtId="49" fontId="10" fillId="0" borderId="12" xfId="0" quotePrefix="1" applyNumberFormat="1" applyFont="1" applyBorder="1" applyAlignment="1">
      <alignment horizontal="center" vertical="center" wrapText="1"/>
    </xf>
    <xf numFmtId="49" fontId="10" fillId="0" borderId="1" xfId="0" quotePrefix="1" applyNumberFormat="1" applyFont="1" applyBorder="1" applyAlignment="1">
      <alignment horizontal="center" vertical="center" wrapText="1"/>
    </xf>
    <xf numFmtId="0" fontId="10" fillId="0" borderId="12" xfId="0" applyFont="1" applyBorder="1" applyAlignment="1">
      <alignment horizontal="center" vertical="center" wrapText="1"/>
    </xf>
    <xf numFmtId="14" fontId="7" fillId="0" borderId="12" xfId="5" quotePrefix="1" applyNumberFormat="1" applyFont="1" applyBorder="1" applyAlignment="1">
      <alignment horizontal="center" vertical="center" wrapText="1"/>
    </xf>
    <xf numFmtId="14" fontId="7" fillId="0" borderId="1" xfId="5" quotePrefix="1" applyNumberFormat="1" applyFont="1" applyBorder="1" applyAlignment="1">
      <alignment horizontal="center" vertical="center" wrapText="1"/>
    </xf>
    <xf numFmtId="0" fontId="7" fillId="0" borderId="1" xfId="7" applyFont="1" applyBorder="1" applyAlignment="1">
      <alignment horizontal="left" vertical="center" wrapText="1"/>
    </xf>
    <xf numFmtId="14" fontId="7" fillId="0" borderId="12" xfId="7" applyNumberFormat="1" applyFont="1" applyBorder="1" applyAlignment="1">
      <alignment horizontal="center" vertical="center" wrapText="1"/>
    </xf>
    <xf numFmtId="0" fontId="7" fillId="0" borderId="1" xfId="7" applyFont="1" applyBorder="1" applyAlignment="1">
      <alignment horizontal="center" vertical="center" wrapText="1"/>
    </xf>
    <xf numFmtId="14" fontId="7" fillId="0" borderId="1" xfId="7" applyNumberFormat="1" applyFont="1" applyBorder="1" applyAlignment="1">
      <alignment horizontal="center"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xf>
    <xf numFmtId="14" fontId="12" fillId="0" borderId="1" xfId="0" quotePrefix="1" applyNumberFormat="1" applyFont="1" applyBorder="1" applyAlignment="1">
      <alignment horizontal="center" vertical="center" wrapText="1"/>
    </xf>
    <xf numFmtId="49" fontId="7" fillId="0" borderId="1" xfId="4" applyNumberFormat="1" applyFont="1" applyBorder="1" applyAlignment="1">
      <alignment horizontal="left" vertical="center" wrapText="1"/>
    </xf>
    <xf numFmtId="0" fontId="18" fillId="0" borderId="0" xfId="0" applyFont="1" applyAlignment="1">
      <alignment horizontal="center" vertical="top"/>
    </xf>
    <xf numFmtId="0" fontId="18"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18" fillId="0" borderId="0" xfId="0" applyFont="1" applyAlignment="1">
      <alignment horizontal="left" vertical="top"/>
    </xf>
    <xf numFmtId="0" fontId="18"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left" vertical="center"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left" vertical="top" wrapText="1" indent="2"/>
    </xf>
    <xf numFmtId="165" fontId="18" fillId="0" borderId="7" xfId="0" applyNumberFormat="1" applyFont="1" applyBorder="1" applyAlignment="1">
      <alignment horizontal="center" vertical="center" shrinkToFit="1"/>
    </xf>
    <xf numFmtId="1" fontId="18" fillId="0" borderId="7" xfId="0" applyNumberFormat="1" applyFont="1" applyBorder="1" applyAlignment="1">
      <alignment horizontal="center" vertical="center" shrinkToFit="1"/>
    </xf>
    <xf numFmtId="1" fontId="20" fillId="0" borderId="7" xfId="0" applyNumberFormat="1" applyFont="1" applyBorder="1" applyAlignment="1">
      <alignment horizontal="center" vertical="center" shrinkToFit="1"/>
    </xf>
    <xf numFmtId="164" fontId="18" fillId="0" borderId="7" xfId="0" applyNumberFormat="1" applyFont="1" applyBorder="1" applyAlignment="1">
      <alignment horizontal="center" vertical="center" shrinkToFit="1"/>
    </xf>
    <xf numFmtId="0" fontId="19" fillId="0" borderId="0" xfId="0" applyFont="1" applyAlignment="1">
      <alignment vertical="top"/>
    </xf>
    <xf numFmtId="0" fontId="19" fillId="0" borderId="0" xfId="0" applyFont="1" applyAlignment="1">
      <alignment horizontal="center" vertical="top"/>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18" fillId="0" borderId="0" xfId="0" applyFont="1" applyAlignment="1">
      <alignment horizontal="center" vertical="top" wrapText="1"/>
    </xf>
    <xf numFmtId="165" fontId="18" fillId="0" borderId="3" xfId="0" applyNumberFormat="1" applyFont="1" applyBorder="1" applyAlignment="1">
      <alignment horizontal="center" vertical="center" shrinkToFit="1"/>
    </xf>
    <xf numFmtId="165" fontId="18" fillId="0" borderId="5" xfId="0" applyNumberFormat="1" applyFont="1" applyBorder="1" applyAlignment="1">
      <alignment horizontal="center" vertical="center" shrinkToFit="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12" xfId="4" applyFont="1" applyFill="1" applyBorder="1" applyAlignment="1">
      <alignment horizontal="left" vertical="center" wrapText="1"/>
    </xf>
    <xf numFmtId="0" fontId="5" fillId="2" borderId="13" xfId="4" applyFont="1" applyFill="1" applyBorder="1" applyAlignment="1">
      <alignment horizontal="left" vertical="center" wrapText="1"/>
    </xf>
    <xf numFmtId="0" fontId="5" fillId="2" borderId="14" xfId="4"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Alignment="1">
      <alignment horizontal="left" vertical="center" wrapText="1"/>
    </xf>
    <xf numFmtId="0" fontId="5" fillId="2" borderId="1" xfId="4"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cellXfs>
  <cellStyles count="8">
    <cellStyle name="Comma 3" xfId="1" xr:uid="{00000000-0005-0000-0000-000000000000}"/>
    <cellStyle name="Normal" xfId="0" builtinId="0"/>
    <cellStyle name="Normal 2" xfId="5" xr:uid="{E7D01D65-695D-4440-B566-AA1509ABF09A}"/>
    <cellStyle name="Normal 2 2" xfId="6" xr:uid="{E5CB0C02-5A8D-4E27-9974-F82B3D464598}"/>
    <cellStyle name="Normal 8" xfId="2" xr:uid="{A1F8BA04-A7ED-4602-9AB6-E0E5B9A28C72}"/>
    <cellStyle name="Normal 8 2 3" xfId="3" xr:uid="{525D8603-E480-4C22-B0BF-2A841DBCCF7F}"/>
    <cellStyle name="Normal_cao bo xa" xfId="7" xr:uid="{084092D1-DF25-4FBE-8C46-8ED02D05899E}"/>
    <cellStyle name="Normal_Tỉnh ủy viên 2" xfId="4" xr:uid="{A13AC991-322C-41E6-87FE-009D3EA64E3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399907</xdr:colOff>
      <xdr:row>0</xdr:row>
      <xdr:rowOff>556490</xdr:rowOff>
    </xdr:from>
    <xdr:to>
      <xdr:col>1</xdr:col>
      <xdr:colOff>1059439</xdr:colOff>
      <xdr:row>0</xdr:row>
      <xdr:rowOff>556490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1098407" y="556490"/>
          <a:ext cx="6595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1"/>
  <sheetViews>
    <sheetView zoomScale="60" zoomScaleNormal="60" workbookViewId="0">
      <selection activeCell="F10" sqref="F10"/>
    </sheetView>
  </sheetViews>
  <sheetFormatPr defaultColWidth="9.21875" defaultRowHeight="15.6" x14ac:dyDescent="0.3"/>
  <cols>
    <col min="1" max="1" width="10.21875" style="77" customWidth="1"/>
    <col min="2" max="2" width="32.5546875" style="77" customWidth="1"/>
    <col min="3" max="3" width="18.44140625" style="77" customWidth="1"/>
    <col min="4" max="4" width="9.77734375" style="74" customWidth="1"/>
    <col min="5" max="5" width="9" style="74" customWidth="1"/>
    <col min="6" max="6" width="6.21875" style="74" customWidth="1"/>
    <col min="7" max="7" width="7.21875" style="74" customWidth="1"/>
    <col min="8" max="8" width="6.77734375" style="74" customWidth="1"/>
    <col min="9" max="9" width="7" style="74" customWidth="1"/>
    <col min="10" max="10" width="9" style="74" customWidth="1"/>
    <col min="11" max="11" width="7.5546875" style="74" customWidth="1"/>
    <col min="12" max="12" width="7.21875" style="74" customWidth="1"/>
    <col min="13" max="13" width="8.21875" style="74" customWidth="1"/>
    <col min="14" max="14" width="9.21875" style="74" customWidth="1"/>
    <col min="15" max="16" width="7.5546875" style="74" customWidth="1"/>
    <col min="17" max="17" width="6.77734375" style="74" customWidth="1"/>
    <col min="18" max="18" width="9.44140625" style="74" customWidth="1"/>
    <col min="19" max="19" width="9.88671875" style="74" customWidth="1"/>
    <col min="20" max="20" width="9" style="74" customWidth="1"/>
    <col min="21" max="21" width="11.44140625" style="74" customWidth="1"/>
    <col min="22" max="22" width="22.88671875" style="74" customWidth="1"/>
    <col min="23" max="23" width="2.21875" style="77" customWidth="1"/>
    <col min="24" max="16384" width="9.21875" style="77"/>
  </cols>
  <sheetData>
    <row r="1" spans="1:22" ht="52.2" customHeight="1" x14ac:dyDescent="0.3">
      <c r="A1" s="102" t="s">
        <v>8</v>
      </c>
      <c r="B1" s="102"/>
      <c r="U1" s="112" t="s">
        <v>3</v>
      </c>
      <c r="V1" s="112"/>
    </row>
    <row r="2" spans="1:22" ht="22.8" customHeight="1" x14ac:dyDescent="0.3"/>
    <row r="3" spans="1:22" ht="48" customHeight="1" x14ac:dyDescent="0.3">
      <c r="A3" s="102" t="s">
        <v>194</v>
      </c>
      <c r="B3" s="102"/>
      <c r="C3" s="102"/>
      <c r="D3" s="102"/>
      <c r="E3" s="102"/>
      <c r="F3" s="102"/>
      <c r="G3" s="102"/>
      <c r="H3" s="102"/>
      <c r="I3" s="102"/>
      <c r="J3" s="102"/>
      <c r="K3" s="102"/>
      <c r="L3" s="102"/>
      <c r="M3" s="102"/>
      <c r="N3" s="102"/>
      <c r="O3" s="102"/>
      <c r="P3" s="102"/>
      <c r="Q3" s="102"/>
      <c r="R3" s="102"/>
      <c r="S3" s="102"/>
      <c r="T3" s="102"/>
      <c r="U3" s="102"/>
      <c r="V3" s="102"/>
    </row>
    <row r="4" spans="1:22" ht="18" customHeight="1" x14ac:dyDescent="0.3">
      <c r="D4" s="77"/>
      <c r="E4" s="77"/>
      <c r="F4" s="77"/>
      <c r="G4" s="77"/>
      <c r="H4" s="77"/>
      <c r="I4" s="77"/>
      <c r="J4" s="77"/>
      <c r="K4" s="77"/>
      <c r="L4" s="77"/>
      <c r="M4" s="77"/>
      <c r="N4" s="77"/>
      <c r="O4" s="77"/>
      <c r="P4" s="77"/>
      <c r="Q4" s="77"/>
      <c r="R4" s="77"/>
      <c r="S4" s="77"/>
      <c r="T4" s="77"/>
      <c r="U4" s="77"/>
      <c r="V4" s="77"/>
    </row>
    <row r="5" spans="1:22" ht="45.6" customHeight="1" x14ac:dyDescent="0.3">
      <c r="A5" s="103" t="s">
        <v>23</v>
      </c>
      <c r="B5" s="105" t="s">
        <v>167</v>
      </c>
      <c r="C5" s="106"/>
      <c r="D5" s="103" t="s">
        <v>168</v>
      </c>
      <c r="E5" s="103" t="s">
        <v>169</v>
      </c>
      <c r="F5" s="109" t="s">
        <v>170</v>
      </c>
      <c r="G5" s="110"/>
      <c r="H5" s="110"/>
      <c r="I5" s="110"/>
      <c r="J5" s="111"/>
      <c r="K5" s="109" t="s">
        <v>130</v>
      </c>
      <c r="L5" s="110"/>
      <c r="M5" s="110"/>
      <c r="N5" s="110"/>
      <c r="O5" s="110"/>
      <c r="P5" s="110"/>
      <c r="Q5" s="110"/>
      <c r="R5" s="111"/>
      <c r="S5" s="109" t="s">
        <v>171</v>
      </c>
      <c r="T5" s="110"/>
      <c r="U5" s="111"/>
      <c r="V5" s="103" t="s">
        <v>24</v>
      </c>
    </row>
    <row r="6" spans="1:22" ht="121.2" customHeight="1" x14ac:dyDescent="0.3">
      <c r="A6" s="104"/>
      <c r="B6" s="107"/>
      <c r="C6" s="108"/>
      <c r="D6" s="104"/>
      <c r="E6" s="104"/>
      <c r="F6" s="76" t="s">
        <v>133</v>
      </c>
      <c r="G6" s="76" t="s">
        <v>134</v>
      </c>
      <c r="H6" s="76" t="s">
        <v>135</v>
      </c>
      <c r="I6" s="76" t="s">
        <v>136</v>
      </c>
      <c r="J6" s="76" t="s">
        <v>137</v>
      </c>
      <c r="K6" s="76" t="s">
        <v>138</v>
      </c>
      <c r="L6" s="76" t="s">
        <v>116</v>
      </c>
      <c r="M6" s="76" t="s">
        <v>139</v>
      </c>
      <c r="N6" s="76" t="s">
        <v>115</v>
      </c>
      <c r="O6" s="76" t="s">
        <v>140</v>
      </c>
      <c r="P6" s="76" t="s">
        <v>117</v>
      </c>
      <c r="Q6" s="76" t="s">
        <v>118</v>
      </c>
      <c r="R6" s="76" t="s">
        <v>141</v>
      </c>
      <c r="S6" s="76" t="s">
        <v>162</v>
      </c>
      <c r="T6" s="76" t="s">
        <v>163</v>
      </c>
      <c r="U6" s="76" t="s">
        <v>172</v>
      </c>
      <c r="V6" s="104"/>
    </row>
    <row r="7" spans="1:22" s="78" customFormat="1" ht="43.8" customHeight="1" x14ac:dyDescent="0.3">
      <c r="A7" s="89">
        <v>-1</v>
      </c>
      <c r="B7" s="100">
        <v>-2</v>
      </c>
      <c r="C7" s="101"/>
      <c r="D7" s="89">
        <v>-3</v>
      </c>
      <c r="E7" s="89">
        <v>-4</v>
      </c>
      <c r="F7" s="89">
        <v>-5</v>
      </c>
      <c r="G7" s="89">
        <v>-6</v>
      </c>
      <c r="H7" s="89">
        <v>-7</v>
      </c>
      <c r="I7" s="89">
        <v>-8</v>
      </c>
      <c r="J7" s="89">
        <v>-9</v>
      </c>
      <c r="K7" s="89">
        <v>-10</v>
      </c>
      <c r="L7" s="89">
        <v>-11</v>
      </c>
      <c r="M7" s="89">
        <v>-12</v>
      </c>
      <c r="N7" s="89">
        <v>-13</v>
      </c>
      <c r="O7" s="89">
        <v>-14</v>
      </c>
      <c r="P7" s="89">
        <v>-15</v>
      </c>
      <c r="Q7" s="89">
        <v>-16</v>
      </c>
      <c r="R7" s="89">
        <v>-17</v>
      </c>
      <c r="S7" s="89">
        <v>-18</v>
      </c>
      <c r="T7" s="89">
        <v>-19</v>
      </c>
      <c r="U7" s="75" t="s">
        <v>173</v>
      </c>
      <c r="V7" s="89">
        <v>-21</v>
      </c>
    </row>
    <row r="8" spans="1:22" s="79" customFormat="1" ht="41.4" customHeight="1" x14ac:dyDescent="0.3">
      <c r="A8" s="76" t="s">
        <v>19</v>
      </c>
      <c r="B8" s="97" t="s">
        <v>20</v>
      </c>
      <c r="C8" s="98"/>
      <c r="D8" s="76">
        <f>SUM(D9:D18)</f>
        <v>13</v>
      </c>
      <c r="E8" s="76">
        <f t="shared" ref="E8:V8" si="0">SUM(E9:E18)</f>
        <v>13</v>
      </c>
      <c r="F8" s="76">
        <f t="shared" si="0"/>
        <v>0</v>
      </c>
      <c r="G8" s="76">
        <f t="shared" si="0"/>
        <v>6</v>
      </c>
      <c r="H8" s="76">
        <f t="shared" si="0"/>
        <v>7</v>
      </c>
      <c r="I8" s="76">
        <f t="shared" si="0"/>
        <v>0</v>
      </c>
      <c r="J8" s="76">
        <f t="shared" si="0"/>
        <v>0</v>
      </c>
      <c r="K8" s="76">
        <f t="shared" si="0"/>
        <v>0</v>
      </c>
      <c r="L8" s="76">
        <f t="shared" si="0"/>
        <v>0</v>
      </c>
      <c r="M8" s="76">
        <f t="shared" si="0"/>
        <v>2</v>
      </c>
      <c r="N8" s="76">
        <f t="shared" si="0"/>
        <v>1</v>
      </c>
      <c r="O8" s="76">
        <f t="shared" si="0"/>
        <v>8</v>
      </c>
      <c r="P8" s="76">
        <f t="shared" si="0"/>
        <v>2</v>
      </c>
      <c r="Q8" s="76">
        <f t="shared" si="0"/>
        <v>0</v>
      </c>
      <c r="R8" s="76">
        <f t="shared" si="0"/>
        <v>0</v>
      </c>
      <c r="S8" s="76">
        <f t="shared" si="0"/>
        <v>0</v>
      </c>
      <c r="T8" s="76">
        <f t="shared" si="0"/>
        <v>0</v>
      </c>
      <c r="U8" s="76">
        <f t="shared" si="0"/>
        <v>0</v>
      </c>
      <c r="V8" s="76">
        <f t="shared" si="0"/>
        <v>0</v>
      </c>
    </row>
    <row r="9" spans="1:22" s="78" customFormat="1" ht="50.4" customHeight="1" x14ac:dyDescent="0.3">
      <c r="A9" s="90">
        <v>1</v>
      </c>
      <c r="B9" s="95" t="s">
        <v>195</v>
      </c>
      <c r="C9" s="96"/>
      <c r="D9" s="75">
        <v>1</v>
      </c>
      <c r="E9" s="75">
        <v>1</v>
      </c>
      <c r="F9" s="75"/>
      <c r="G9" s="75">
        <v>1</v>
      </c>
      <c r="H9" s="75"/>
      <c r="I9" s="75"/>
      <c r="J9" s="75"/>
      <c r="K9" s="75"/>
      <c r="L9" s="75"/>
      <c r="M9" s="75">
        <v>1</v>
      </c>
      <c r="N9" s="75"/>
      <c r="O9" s="75"/>
      <c r="P9" s="75"/>
      <c r="Q9" s="75"/>
      <c r="R9" s="75"/>
      <c r="S9" s="75"/>
      <c r="T9" s="75"/>
      <c r="U9" s="75"/>
      <c r="V9" s="75" t="s">
        <v>21</v>
      </c>
    </row>
    <row r="10" spans="1:22" s="78" customFormat="1" ht="50.4" customHeight="1" x14ac:dyDescent="0.3">
      <c r="A10" s="90">
        <v>2</v>
      </c>
      <c r="B10" s="95" t="s">
        <v>196</v>
      </c>
      <c r="C10" s="96"/>
      <c r="D10" s="75">
        <v>3</v>
      </c>
      <c r="E10" s="75">
        <v>3</v>
      </c>
      <c r="F10" s="75"/>
      <c r="G10" s="75">
        <v>3</v>
      </c>
      <c r="H10" s="75"/>
      <c r="I10" s="75"/>
      <c r="J10" s="75"/>
      <c r="K10" s="75"/>
      <c r="L10" s="75"/>
      <c r="M10" s="75">
        <v>1</v>
      </c>
      <c r="N10" s="75"/>
      <c r="O10" s="75">
        <v>2</v>
      </c>
      <c r="P10" s="75"/>
      <c r="Q10" s="75"/>
      <c r="R10" s="75"/>
      <c r="S10" s="75"/>
      <c r="T10" s="75"/>
      <c r="U10" s="75"/>
      <c r="V10" s="75"/>
    </row>
    <row r="11" spans="1:22" s="78" customFormat="1" ht="50.4" customHeight="1" x14ac:dyDescent="0.3">
      <c r="A11" s="90">
        <v>3</v>
      </c>
      <c r="B11" s="95" t="s">
        <v>197</v>
      </c>
      <c r="C11" s="96"/>
      <c r="D11" s="75">
        <v>1</v>
      </c>
      <c r="E11" s="75">
        <v>1</v>
      </c>
      <c r="F11" s="75"/>
      <c r="G11" s="75"/>
      <c r="H11" s="75">
        <v>1</v>
      </c>
      <c r="I11" s="75"/>
      <c r="J11" s="75"/>
      <c r="K11" s="75"/>
      <c r="L11" s="75"/>
      <c r="M11" s="75"/>
      <c r="N11" s="75"/>
      <c r="O11" s="75">
        <v>1</v>
      </c>
      <c r="P11" s="75"/>
      <c r="Q11" s="75"/>
      <c r="R11" s="75"/>
      <c r="S11" s="75"/>
      <c r="T11" s="75"/>
      <c r="U11" s="75"/>
      <c r="V11" s="75"/>
    </row>
    <row r="12" spans="1:22" s="78" customFormat="1" ht="50.4" customHeight="1" x14ac:dyDescent="0.3">
      <c r="A12" s="90">
        <v>4</v>
      </c>
      <c r="B12" s="95" t="s">
        <v>198</v>
      </c>
      <c r="C12" s="96"/>
      <c r="D12" s="75">
        <v>0</v>
      </c>
      <c r="E12" s="75">
        <v>1</v>
      </c>
      <c r="F12" s="75"/>
      <c r="G12" s="75"/>
      <c r="H12" s="75">
        <v>1</v>
      </c>
      <c r="I12" s="75"/>
      <c r="J12" s="75"/>
      <c r="K12" s="75"/>
      <c r="L12" s="75"/>
      <c r="M12" s="75"/>
      <c r="N12" s="75"/>
      <c r="O12" s="75"/>
      <c r="P12" s="75">
        <v>1</v>
      </c>
      <c r="Q12" s="75"/>
      <c r="R12" s="75"/>
      <c r="S12" s="75"/>
      <c r="T12" s="75"/>
      <c r="U12" s="75"/>
      <c r="V12" s="75"/>
    </row>
    <row r="13" spans="1:22" s="78" customFormat="1" ht="50.4" customHeight="1" x14ac:dyDescent="0.3">
      <c r="A13" s="90">
        <v>5</v>
      </c>
      <c r="B13" s="95" t="s">
        <v>69</v>
      </c>
      <c r="C13" s="96"/>
      <c r="D13" s="75">
        <v>2</v>
      </c>
      <c r="E13" s="75">
        <v>2</v>
      </c>
      <c r="F13" s="75"/>
      <c r="G13" s="75">
        <v>1</v>
      </c>
      <c r="H13" s="75">
        <v>1</v>
      </c>
      <c r="I13" s="75"/>
      <c r="J13" s="75"/>
      <c r="K13" s="75"/>
      <c r="L13" s="75"/>
      <c r="M13" s="75"/>
      <c r="N13" s="75"/>
      <c r="O13" s="75">
        <v>2</v>
      </c>
      <c r="P13" s="75"/>
      <c r="Q13" s="75"/>
      <c r="R13" s="75"/>
      <c r="S13" s="75"/>
      <c r="T13" s="75"/>
      <c r="U13" s="75"/>
      <c r="V13" s="75"/>
    </row>
    <row r="14" spans="1:22" s="78" customFormat="1" ht="50.4" customHeight="1" x14ac:dyDescent="0.3">
      <c r="A14" s="90">
        <v>6</v>
      </c>
      <c r="B14" s="95" t="s">
        <v>72</v>
      </c>
      <c r="C14" s="96"/>
      <c r="D14" s="75">
        <v>2</v>
      </c>
      <c r="E14" s="75">
        <v>3</v>
      </c>
      <c r="F14" s="75"/>
      <c r="G14" s="75">
        <v>1</v>
      </c>
      <c r="H14" s="75">
        <v>2</v>
      </c>
      <c r="I14" s="75"/>
      <c r="J14" s="75"/>
      <c r="K14" s="75"/>
      <c r="L14" s="75"/>
      <c r="M14" s="75"/>
      <c r="N14" s="75">
        <v>1</v>
      </c>
      <c r="O14" s="75">
        <v>1</v>
      </c>
      <c r="P14" s="75">
        <v>1</v>
      </c>
      <c r="Q14" s="75"/>
      <c r="R14" s="75"/>
      <c r="S14" s="75"/>
      <c r="T14" s="75"/>
      <c r="U14" s="75"/>
      <c r="V14" s="75"/>
    </row>
    <row r="15" spans="1:22" s="78" customFormat="1" ht="50.4" customHeight="1" x14ac:dyDescent="0.3">
      <c r="A15" s="90">
        <v>7</v>
      </c>
      <c r="B15" s="95" t="s">
        <v>199</v>
      </c>
      <c r="C15" s="96"/>
      <c r="D15" s="75">
        <v>0</v>
      </c>
      <c r="E15" s="75">
        <v>1</v>
      </c>
      <c r="F15" s="75"/>
      <c r="G15" s="75"/>
      <c r="H15" s="75">
        <v>1</v>
      </c>
      <c r="I15" s="75"/>
      <c r="J15" s="75"/>
      <c r="K15" s="75"/>
      <c r="L15" s="75"/>
      <c r="M15" s="75"/>
      <c r="N15" s="75"/>
      <c r="O15" s="75">
        <v>1</v>
      </c>
      <c r="P15" s="75"/>
      <c r="Q15" s="75"/>
      <c r="R15" s="75"/>
      <c r="S15" s="75"/>
      <c r="T15" s="75"/>
      <c r="U15" s="75"/>
      <c r="V15" s="75" t="s">
        <v>22</v>
      </c>
    </row>
    <row r="16" spans="1:22" s="78" customFormat="1" ht="50.4" customHeight="1" x14ac:dyDescent="0.3">
      <c r="A16" s="90">
        <v>8</v>
      </c>
      <c r="B16" s="95" t="s">
        <v>200</v>
      </c>
      <c r="C16" s="96"/>
      <c r="D16" s="75">
        <v>1</v>
      </c>
      <c r="E16" s="75">
        <v>1</v>
      </c>
      <c r="F16" s="75"/>
      <c r="H16" s="75">
        <v>1</v>
      </c>
      <c r="I16" s="75"/>
      <c r="J16" s="75"/>
      <c r="K16" s="75"/>
      <c r="L16" s="75"/>
      <c r="M16" s="75"/>
      <c r="N16" s="75"/>
      <c r="O16" s="75">
        <v>1</v>
      </c>
      <c r="P16" s="75"/>
      <c r="Q16" s="75"/>
      <c r="R16" s="75"/>
      <c r="S16" s="75"/>
      <c r="T16" s="75"/>
      <c r="U16" s="75"/>
      <c r="V16" s="75"/>
    </row>
    <row r="17" spans="1:22" s="78" customFormat="1" ht="50.4" customHeight="1" x14ac:dyDescent="0.3">
      <c r="A17" s="90">
        <v>9</v>
      </c>
      <c r="B17" s="95" t="s">
        <v>148</v>
      </c>
      <c r="C17" s="96"/>
      <c r="D17" s="75">
        <v>1</v>
      </c>
      <c r="E17" s="75">
        <v>0</v>
      </c>
      <c r="F17" s="75"/>
      <c r="G17" s="75"/>
      <c r="H17" s="75"/>
      <c r="I17" s="75"/>
      <c r="J17" s="75"/>
      <c r="K17" s="75"/>
      <c r="L17" s="75"/>
      <c r="M17" s="75"/>
      <c r="N17" s="75"/>
      <c r="O17" s="75"/>
      <c r="P17" s="75"/>
      <c r="Q17" s="75"/>
      <c r="R17" s="75"/>
      <c r="S17" s="75"/>
      <c r="T17" s="75"/>
      <c r="U17" s="75"/>
      <c r="V17" s="75"/>
    </row>
    <row r="18" spans="1:22" s="78" customFormat="1" ht="50.4" customHeight="1" x14ac:dyDescent="0.3">
      <c r="A18" s="90">
        <v>10</v>
      </c>
      <c r="B18" s="95" t="s">
        <v>201</v>
      </c>
      <c r="C18" s="96"/>
      <c r="D18" s="75">
        <v>2</v>
      </c>
      <c r="E18" s="75">
        <v>0</v>
      </c>
      <c r="F18" s="75"/>
      <c r="G18" s="75"/>
      <c r="H18" s="75"/>
      <c r="I18" s="75"/>
      <c r="J18" s="75"/>
      <c r="K18" s="75"/>
      <c r="L18" s="75"/>
      <c r="M18" s="75"/>
      <c r="N18" s="75"/>
      <c r="O18" s="75"/>
      <c r="P18" s="75"/>
      <c r="Q18" s="75"/>
      <c r="R18" s="75"/>
      <c r="S18" s="75"/>
      <c r="T18" s="75"/>
      <c r="U18" s="75"/>
      <c r="V18" s="75"/>
    </row>
    <row r="19" spans="1:22" s="78" customFormat="1" ht="50.4" customHeight="1" x14ac:dyDescent="0.3">
      <c r="A19" s="76" t="s">
        <v>39</v>
      </c>
      <c r="B19" s="97" t="s">
        <v>174</v>
      </c>
      <c r="C19" s="98"/>
      <c r="D19" s="76">
        <f>D20+D24+D26+D28+D32+D36+D38+D43+D47+D49+D53+D55+D57</f>
        <v>23</v>
      </c>
      <c r="E19" s="76">
        <f t="shared" ref="E19:U19" si="1">E20+E24+E26+E28+E32+E36+E38+E43+E47+E49+E53+E55+E57</f>
        <v>18</v>
      </c>
      <c r="F19" s="76">
        <f t="shared" si="1"/>
        <v>0</v>
      </c>
      <c r="G19" s="76">
        <f t="shared" si="1"/>
        <v>2</v>
      </c>
      <c r="H19" s="76">
        <f t="shared" si="1"/>
        <v>15</v>
      </c>
      <c r="I19" s="76">
        <f t="shared" si="1"/>
        <v>0</v>
      </c>
      <c r="J19" s="76">
        <f t="shared" si="1"/>
        <v>0</v>
      </c>
      <c r="K19" s="76">
        <f t="shared" si="1"/>
        <v>0</v>
      </c>
      <c r="L19" s="76">
        <f t="shared" si="1"/>
        <v>1</v>
      </c>
      <c r="M19" s="76">
        <f t="shared" si="1"/>
        <v>0</v>
      </c>
      <c r="N19" s="76">
        <f t="shared" si="1"/>
        <v>2</v>
      </c>
      <c r="O19" s="76">
        <f t="shared" si="1"/>
        <v>0</v>
      </c>
      <c r="P19" s="76">
        <f t="shared" si="1"/>
        <v>13</v>
      </c>
      <c r="Q19" s="76">
        <f t="shared" si="1"/>
        <v>1</v>
      </c>
      <c r="R19" s="76">
        <f t="shared" si="1"/>
        <v>0</v>
      </c>
      <c r="S19" s="76">
        <f t="shared" si="1"/>
        <v>0</v>
      </c>
      <c r="T19" s="76">
        <f t="shared" si="1"/>
        <v>0</v>
      </c>
      <c r="U19" s="76">
        <f t="shared" si="1"/>
        <v>0</v>
      </c>
      <c r="V19" s="76"/>
    </row>
    <row r="20" spans="1:22" s="79" customFormat="1" ht="50.4" customHeight="1" x14ac:dyDescent="0.3">
      <c r="A20" s="91">
        <v>1</v>
      </c>
      <c r="B20" s="97" t="s">
        <v>16</v>
      </c>
      <c r="C20" s="98"/>
      <c r="D20" s="76">
        <f>SUM(D21:D23)</f>
        <v>6</v>
      </c>
      <c r="E20" s="76">
        <f t="shared" ref="E20:U20" si="2">SUM(E21:E23)</f>
        <v>4</v>
      </c>
      <c r="F20" s="76">
        <f t="shared" si="2"/>
        <v>0</v>
      </c>
      <c r="G20" s="76">
        <f t="shared" si="2"/>
        <v>0</v>
      </c>
      <c r="H20" s="76">
        <f t="shared" si="2"/>
        <v>4</v>
      </c>
      <c r="I20" s="76">
        <f t="shared" si="2"/>
        <v>0</v>
      </c>
      <c r="J20" s="76">
        <f t="shared" si="2"/>
        <v>0</v>
      </c>
      <c r="K20" s="76">
        <f t="shared" si="2"/>
        <v>0</v>
      </c>
      <c r="L20" s="76">
        <f t="shared" si="2"/>
        <v>0</v>
      </c>
      <c r="M20" s="76">
        <f t="shared" si="2"/>
        <v>0</v>
      </c>
      <c r="N20" s="76">
        <f t="shared" si="2"/>
        <v>0</v>
      </c>
      <c r="O20" s="76">
        <f t="shared" si="2"/>
        <v>0</v>
      </c>
      <c r="P20" s="76">
        <f>SUM(P21:P23)</f>
        <v>4</v>
      </c>
      <c r="Q20" s="76">
        <f t="shared" si="2"/>
        <v>0</v>
      </c>
      <c r="R20" s="76">
        <f t="shared" si="2"/>
        <v>0</v>
      </c>
      <c r="S20" s="76">
        <f t="shared" si="2"/>
        <v>0</v>
      </c>
      <c r="T20" s="76">
        <f t="shared" si="2"/>
        <v>0</v>
      </c>
      <c r="U20" s="76">
        <f t="shared" si="2"/>
        <v>0</v>
      </c>
      <c r="V20" s="76"/>
    </row>
    <row r="21" spans="1:22" s="78" customFormat="1" ht="50.4" customHeight="1" x14ac:dyDescent="0.3">
      <c r="A21" s="92">
        <v>1.1000000000000001</v>
      </c>
      <c r="B21" s="95" t="s">
        <v>202</v>
      </c>
      <c r="C21" s="96"/>
      <c r="D21" s="75">
        <v>4</v>
      </c>
      <c r="E21" s="75">
        <v>2</v>
      </c>
      <c r="F21" s="75"/>
      <c r="G21" s="75"/>
      <c r="H21" s="75">
        <v>2</v>
      </c>
      <c r="I21" s="75"/>
      <c r="J21" s="75"/>
      <c r="K21" s="75"/>
      <c r="L21" s="75"/>
      <c r="M21" s="75"/>
      <c r="N21" s="75"/>
      <c r="P21" s="75">
        <v>2</v>
      </c>
      <c r="Q21" s="75"/>
      <c r="R21" s="75"/>
      <c r="S21" s="75"/>
      <c r="T21" s="75"/>
      <c r="U21" s="75"/>
      <c r="V21" s="75"/>
    </row>
    <row r="22" spans="1:22" s="78" customFormat="1" ht="50.4" customHeight="1" x14ac:dyDescent="0.3">
      <c r="A22" s="92">
        <v>1.2</v>
      </c>
      <c r="B22" s="95" t="s">
        <v>203</v>
      </c>
      <c r="C22" s="96"/>
      <c r="D22" s="75">
        <v>1</v>
      </c>
      <c r="E22" s="75">
        <v>1</v>
      </c>
      <c r="F22" s="75"/>
      <c r="G22" s="75"/>
      <c r="H22" s="75">
        <v>1</v>
      </c>
      <c r="I22" s="75"/>
      <c r="J22" s="75"/>
      <c r="K22" s="75"/>
      <c r="L22" s="75"/>
      <c r="M22" s="75"/>
      <c r="N22" s="75"/>
      <c r="O22" s="75"/>
      <c r="P22" s="75">
        <v>1</v>
      </c>
      <c r="Q22" s="75"/>
      <c r="R22" s="75"/>
      <c r="S22" s="75"/>
      <c r="T22" s="75"/>
      <c r="U22" s="75"/>
      <c r="V22" s="75"/>
    </row>
    <row r="23" spans="1:22" s="78" customFormat="1" ht="50.4" customHeight="1" x14ac:dyDescent="0.3">
      <c r="A23" s="92">
        <v>1.3</v>
      </c>
      <c r="B23" s="95" t="s">
        <v>204</v>
      </c>
      <c r="C23" s="96"/>
      <c r="D23" s="75">
        <v>1</v>
      </c>
      <c r="E23" s="75">
        <v>1</v>
      </c>
      <c r="F23" s="75"/>
      <c r="G23" s="75"/>
      <c r="H23" s="75">
        <v>1</v>
      </c>
      <c r="I23" s="75"/>
      <c r="J23" s="75"/>
      <c r="K23" s="75"/>
      <c r="L23" s="75"/>
      <c r="M23" s="75"/>
      <c r="N23" s="75"/>
      <c r="O23" s="75"/>
      <c r="P23" s="75">
        <v>1</v>
      </c>
      <c r="Q23" s="75"/>
      <c r="R23" s="75"/>
      <c r="S23" s="75"/>
      <c r="T23" s="75"/>
      <c r="U23" s="75"/>
      <c r="V23" s="75"/>
    </row>
    <row r="24" spans="1:22" s="78" customFormat="1" ht="50.4" customHeight="1" x14ac:dyDescent="0.3">
      <c r="A24" s="90">
        <v>2</v>
      </c>
      <c r="B24" s="97" t="s">
        <v>150</v>
      </c>
      <c r="C24" s="98"/>
      <c r="D24" s="76">
        <f>D25</f>
        <v>1</v>
      </c>
      <c r="E24" s="76">
        <f t="shared" ref="E24:V24" si="3">E25</f>
        <v>2</v>
      </c>
      <c r="F24" s="76">
        <f t="shared" si="3"/>
        <v>0</v>
      </c>
      <c r="G24" s="76">
        <f t="shared" si="3"/>
        <v>1</v>
      </c>
      <c r="H24" s="76">
        <f t="shared" si="3"/>
        <v>0</v>
      </c>
      <c r="I24" s="76">
        <f t="shared" si="3"/>
        <v>0</v>
      </c>
      <c r="J24" s="76">
        <f t="shared" si="3"/>
        <v>0</v>
      </c>
      <c r="K24" s="76">
        <f t="shared" si="3"/>
        <v>0</v>
      </c>
      <c r="L24" s="76">
        <f t="shared" si="3"/>
        <v>0</v>
      </c>
      <c r="M24" s="76">
        <f t="shared" si="3"/>
        <v>0</v>
      </c>
      <c r="N24" s="76">
        <f t="shared" si="3"/>
        <v>1</v>
      </c>
      <c r="O24" s="76">
        <f t="shared" si="3"/>
        <v>0</v>
      </c>
      <c r="P24" s="76">
        <f t="shared" si="3"/>
        <v>0</v>
      </c>
      <c r="Q24" s="76">
        <f t="shared" si="3"/>
        <v>0</v>
      </c>
      <c r="R24" s="76">
        <f t="shared" si="3"/>
        <v>0</v>
      </c>
      <c r="S24" s="76">
        <f t="shared" si="3"/>
        <v>0</v>
      </c>
      <c r="T24" s="76">
        <f t="shared" si="3"/>
        <v>0</v>
      </c>
      <c r="U24" s="76">
        <f t="shared" si="3"/>
        <v>0</v>
      </c>
      <c r="V24" s="76">
        <f t="shared" si="3"/>
        <v>0</v>
      </c>
    </row>
    <row r="25" spans="1:22" s="78" customFormat="1" ht="50.4" customHeight="1" x14ac:dyDescent="0.3">
      <c r="A25" s="92">
        <v>2.1</v>
      </c>
      <c r="B25" s="95" t="s">
        <v>175</v>
      </c>
      <c r="C25" s="96"/>
      <c r="D25" s="75">
        <v>1</v>
      </c>
      <c r="E25" s="75">
        <v>2</v>
      </c>
      <c r="F25" s="75"/>
      <c r="G25" s="75">
        <v>1</v>
      </c>
      <c r="H25" s="75"/>
      <c r="I25" s="75"/>
      <c r="J25" s="75"/>
      <c r="K25" s="75"/>
      <c r="L25" s="75"/>
      <c r="M25" s="75"/>
      <c r="N25" s="75">
        <v>1</v>
      </c>
      <c r="O25" s="75"/>
      <c r="P25" s="75"/>
      <c r="Q25" s="75"/>
      <c r="R25" s="75"/>
      <c r="S25" s="75"/>
      <c r="T25" s="75"/>
      <c r="U25" s="75"/>
      <c r="V25" s="75"/>
    </row>
    <row r="26" spans="1:22" s="78" customFormat="1" ht="50.4" customHeight="1" x14ac:dyDescent="0.3">
      <c r="A26" s="90">
        <v>3</v>
      </c>
      <c r="B26" s="97" t="s">
        <v>176</v>
      </c>
      <c r="C26" s="98"/>
      <c r="D26" s="76">
        <f>D27</f>
        <v>0</v>
      </c>
      <c r="E26" s="76">
        <f t="shared" ref="E26:U26" si="4">E27</f>
        <v>0</v>
      </c>
      <c r="F26" s="76">
        <f t="shared" si="4"/>
        <v>0</v>
      </c>
      <c r="G26" s="76">
        <f t="shared" si="4"/>
        <v>0</v>
      </c>
      <c r="H26" s="76">
        <f t="shared" si="4"/>
        <v>0</v>
      </c>
      <c r="I26" s="76">
        <f t="shared" si="4"/>
        <v>0</v>
      </c>
      <c r="J26" s="76">
        <f t="shared" si="4"/>
        <v>0</v>
      </c>
      <c r="K26" s="76">
        <f t="shared" si="4"/>
        <v>0</v>
      </c>
      <c r="L26" s="76">
        <f t="shared" si="4"/>
        <v>0</v>
      </c>
      <c r="M26" s="76">
        <f t="shared" si="4"/>
        <v>0</v>
      </c>
      <c r="N26" s="76">
        <f t="shared" si="4"/>
        <v>0</v>
      </c>
      <c r="O26" s="76">
        <f t="shared" si="4"/>
        <v>0</v>
      </c>
      <c r="P26" s="76">
        <f t="shared" si="4"/>
        <v>0</v>
      </c>
      <c r="Q26" s="76">
        <f t="shared" si="4"/>
        <v>0</v>
      </c>
      <c r="R26" s="76">
        <f t="shared" si="4"/>
        <v>0</v>
      </c>
      <c r="S26" s="76">
        <f t="shared" si="4"/>
        <v>0</v>
      </c>
      <c r="T26" s="76">
        <f t="shared" si="4"/>
        <v>0</v>
      </c>
      <c r="U26" s="76">
        <f t="shared" si="4"/>
        <v>0</v>
      </c>
      <c r="V26" s="76"/>
    </row>
    <row r="27" spans="1:22" s="78" customFormat="1" ht="50.4" customHeight="1" x14ac:dyDescent="0.3">
      <c r="A27" s="92">
        <v>3.1</v>
      </c>
      <c r="B27" s="95" t="s">
        <v>205</v>
      </c>
      <c r="C27" s="96"/>
      <c r="D27" s="75"/>
      <c r="E27" s="75"/>
      <c r="F27" s="75"/>
      <c r="G27" s="75"/>
      <c r="H27" s="75"/>
      <c r="I27" s="75"/>
      <c r="J27" s="75"/>
      <c r="K27" s="75"/>
      <c r="L27" s="75"/>
      <c r="M27" s="75"/>
      <c r="N27" s="75"/>
      <c r="O27" s="75"/>
      <c r="P27" s="75"/>
      <c r="Q27" s="75"/>
      <c r="R27" s="75"/>
      <c r="S27" s="75"/>
      <c r="T27" s="75"/>
      <c r="U27" s="75"/>
      <c r="V27" s="75" t="s">
        <v>9</v>
      </c>
    </row>
    <row r="28" spans="1:22" s="78" customFormat="1" ht="50.4" customHeight="1" x14ac:dyDescent="0.3">
      <c r="A28" s="90">
        <v>4</v>
      </c>
      <c r="B28" s="97" t="s">
        <v>177</v>
      </c>
      <c r="C28" s="98"/>
      <c r="D28" s="76">
        <f>SUM(D29:D31)</f>
        <v>2</v>
      </c>
      <c r="E28" s="76">
        <f t="shared" ref="E28:V28" si="5">SUM(E29:E31)</f>
        <v>2</v>
      </c>
      <c r="F28" s="76">
        <f t="shared" si="5"/>
        <v>0</v>
      </c>
      <c r="G28" s="76">
        <f t="shared" si="5"/>
        <v>0</v>
      </c>
      <c r="H28" s="76">
        <f t="shared" si="5"/>
        <v>2</v>
      </c>
      <c r="I28" s="76">
        <f t="shared" si="5"/>
        <v>0</v>
      </c>
      <c r="J28" s="76">
        <f t="shared" si="5"/>
        <v>0</v>
      </c>
      <c r="K28" s="76">
        <f t="shared" si="5"/>
        <v>0</v>
      </c>
      <c r="L28" s="76">
        <f t="shared" si="5"/>
        <v>0</v>
      </c>
      <c r="M28" s="76">
        <f t="shared" si="5"/>
        <v>0</v>
      </c>
      <c r="N28" s="76">
        <f t="shared" si="5"/>
        <v>1</v>
      </c>
      <c r="O28" s="76">
        <f t="shared" si="5"/>
        <v>0</v>
      </c>
      <c r="P28" s="76">
        <f t="shared" si="5"/>
        <v>1</v>
      </c>
      <c r="Q28" s="76">
        <f t="shared" si="5"/>
        <v>0</v>
      </c>
      <c r="R28" s="76">
        <f t="shared" si="5"/>
        <v>0</v>
      </c>
      <c r="S28" s="76">
        <f t="shared" si="5"/>
        <v>0</v>
      </c>
      <c r="T28" s="76">
        <f t="shared" si="5"/>
        <v>0</v>
      </c>
      <c r="U28" s="76">
        <f t="shared" si="5"/>
        <v>0</v>
      </c>
      <c r="V28" s="76">
        <f t="shared" si="5"/>
        <v>0</v>
      </c>
    </row>
    <row r="29" spans="1:22" s="78" customFormat="1" ht="50.4" customHeight="1" x14ac:dyDescent="0.3">
      <c r="A29" s="92">
        <v>4.0999999999999996</v>
      </c>
      <c r="B29" s="95" t="s">
        <v>178</v>
      </c>
      <c r="C29" s="96"/>
      <c r="D29" s="75">
        <v>2</v>
      </c>
      <c r="E29" s="75">
        <v>2</v>
      </c>
      <c r="F29" s="75"/>
      <c r="G29" s="75"/>
      <c r="H29" s="75">
        <v>2</v>
      </c>
      <c r="I29" s="75"/>
      <c r="J29" s="75"/>
      <c r="K29" s="75"/>
      <c r="L29" s="75"/>
      <c r="M29" s="75"/>
      <c r="N29" s="75">
        <v>1</v>
      </c>
      <c r="O29" s="75"/>
      <c r="P29" s="80">
        <v>1</v>
      </c>
      <c r="Q29" s="75"/>
      <c r="R29" s="75"/>
      <c r="S29" s="75"/>
      <c r="T29" s="75"/>
      <c r="U29" s="75"/>
      <c r="V29" s="81"/>
    </row>
    <row r="30" spans="1:22" s="78" customFormat="1" ht="63.6" customHeight="1" x14ac:dyDescent="0.3">
      <c r="A30" s="92">
        <v>4.2</v>
      </c>
      <c r="B30" s="95" t="s">
        <v>206</v>
      </c>
      <c r="C30" s="96"/>
      <c r="D30" s="75"/>
      <c r="E30" s="75"/>
      <c r="F30" s="75"/>
      <c r="G30" s="75"/>
      <c r="H30" s="75"/>
      <c r="I30" s="75"/>
      <c r="J30" s="75"/>
      <c r="K30" s="75"/>
      <c r="L30" s="75"/>
      <c r="M30" s="75"/>
      <c r="N30" s="75"/>
      <c r="O30" s="75"/>
      <c r="P30" s="75"/>
      <c r="Q30" s="75"/>
      <c r="R30" s="75"/>
      <c r="S30" s="75"/>
      <c r="T30" s="75"/>
      <c r="U30" s="82"/>
      <c r="V30" s="83" t="s">
        <v>9</v>
      </c>
    </row>
    <row r="31" spans="1:22" s="78" customFormat="1" ht="84" customHeight="1" x14ac:dyDescent="0.3">
      <c r="A31" s="92">
        <v>4.3</v>
      </c>
      <c r="B31" s="95" t="s">
        <v>207</v>
      </c>
      <c r="C31" s="96"/>
      <c r="D31" s="75"/>
      <c r="E31" s="75"/>
      <c r="F31" s="75"/>
      <c r="G31" s="75"/>
      <c r="H31" s="75"/>
      <c r="I31" s="75"/>
      <c r="J31" s="75"/>
      <c r="K31" s="75"/>
      <c r="L31" s="75"/>
      <c r="M31" s="75"/>
      <c r="N31" s="75"/>
      <c r="O31" s="75"/>
      <c r="P31" s="75"/>
      <c r="Q31" s="75"/>
      <c r="R31" s="75"/>
      <c r="S31" s="75"/>
      <c r="T31" s="75"/>
      <c r="U31" s="75"/>
      <c r="V31" s="84" t="s">
        <v>9</v>
      </c>
    </row>
    <row r="32" spans="1:22" s="78" customFormat="1" ht="43.8" customHeight="1" x14ac:dyDescent="0.3">
      <c r="A32" s="91">
        <v>5</v>
      </c>
      <c r="B32" s="97" t="s">
        <v>153</v>
      </c>
      <c r="C32" s="98"/>
      <c r="D32" s="76">
        <f>SUM(D33:D35)</f>
        <v>0</v>
      </c>
      <c r="E32" s="76">
        <f t="shared" ref="E32:V32" si="6">SUM(E33:E35)</f>
        <v>0</v>
      </c>
      <c r="F32" s="76">
        <f t="shared" si="6"/>
        <v>0</v>
      </c>
      <c r="G32" s="76">
        <f t="shared" si="6"/>
        <v>0</v>
      </c>
      <c r="H32" s="76">
        <f t="shared" si="6"/>
        <v>0</v>
      </c>
      <c r="I32" s="76">
        <f t="shared" si="6"/>
        <v>0</v>
      </c>
      <c r="J32" s="76">
        <f t="shared" si="6"/>
        <v>0</v>
      </c>
      <c r="K32" s="76">
        <f t="shared" si="6"/>
        <v>0</v>
      </c>
      <c r="L32" s="76">
        <f t="shared" si="6"/>
        <v>0</v>
      </c>
      <c r="M32" s="76">
        <f t="shared" si="6"/>
        <v>0</v>
      </c>
      <c r="N32" s="76">
        <f t="shared" si="6"/>
        <v>0</v>
      </c>
      <c r="O32" s="76">
        <f t="shared" si="6"/>
        <v>0</v>
      </c>
      <c r="P32" s="76">
        <f t="shared" si="6"/>
        <v>0</v>
      </c>
      <c r="Q32" s="76">
        <f t="shared" si="6"/>
        <v>0</v>
      </c>
      <c r="R32" s="76">
        <f t="shared" si="6"/>
        <v>0</v>
      </c>
      <c r="S32" s="76">
        <f t="shared" si="6"/>
        <v>0</v>
      </c>
      <c r="T32" s="76">
        <f t="shared" si="6"/>
        <v>0</v>
      </c>
      <c r="U32" s="76">
        <f t="shared" si="6"/>
        <v>0</v>
      </c>
      <c r="V32" s="76">
        <f t="shared" si="6"/>
        <v>0</v>
      </c>
    </row>
    <row r="33" spans="1:22" s="78" customFormat="1" ht="50.4" customHeight="1" x14ac:dyDescent="0.3">
      <c r="A33" s="92">
        <v>5.0999999999999996</v>
      </c>
      <c r="B33" s="95" t="s">
        <v>179</v>
      </c>
      <c r="C33" s="96"/>
      <c r="D33" s="75"/>
      <c r="E33" s="75"/>
      <c r="F33" s="75"/>
      <c r="G33" s="75"/>
      <c r="H33" s="75"/>
      <c r="I33" s="75"/>
      <c r="J33" s="75"/>
      <c r="K33" s="75"/>
      <c r="L33" s="75"/>
      <c r="M33" s="75"/>
      <c r="N33" s="75"/>
      <c r="O33" s="75"/>
      <c r="P33" s="75"/>
      <c r="Q33" s="75"/>
      <c r="R33" s="75"/>
      <c r="S33" s="75"/>
      <c r="T33" s="75"/>
      <c r="U33" s="75"/>
      <c r="V33" s="75" t="s">
        <v>9</v>
      </c>
    </row>
    <row r="34" spans="1:22" s="78" customFormat="1" ht="73.2" customHeight="1" x14ac:dyDescent="0.3">
      <c r="A34" s="92">
        <v>5.2</v>
      </c>
      <c r="B34" s="95" t="s">
        <v>17</v>
      </c>
      <c r="C34" s="96"/>
      <c r="D34" s="75"/>
      <c r="E34" s="75"/>
      <c r="F34" s="75"/>
      <c r="G34" s="75"/>
      <c r="H34" s="75"/>
      <c r="I34" s="75"/>
      <c r="J34" s="75"/>
      <c r="K34" s="75"/>
      <c r="L34" s="75"/>
      <c r="M34" s="75"/>
      <c r="N34" s="75"/>
      <c r="O34" s="75"/>
      <c r="P34" s="75"/>
      <c r="Q34" s="75"/>
      <c r="R34" s="75"/>
      <c r="S34" s="75"/>
      <c r="T34" s="75"/>
      <c r="U34" s="75"/>
      <c r="V34" s="75" t="s">
        <v>9</v>
      </c>
    </row>
    <row r="35" spans="1:22" s="78" customFormat="1" ht="50.4" customHeight="1" x14ac:dyDescent="0.3">
      <c r="A35" s="92">
        <v>5.3</v>
      </c>
      <c r="B35" s="95" t="s">
        <v>180</v>
      </c>
      <c r="C35" s="96"/>
      <c r="D35" s="75"/>
      <c r="E35" s="75"/>
      <c r="F35" s="75"/>
      <c r="G35" s="75"/>
      <c r="H35" s="75"/>
      <c r="I35" s="75"/>
      <c r="J35" s="75"/>
      <c r="K35" s="75"/>
      <c r="L35" s="75"/>
      <c r="M35" s="75"/>
      <c r="N35" s="75"/>
      <c r="O35" s="75"/>
      <c r="P35" s="75"/>
      <c r="Q35" s="75"/>
      <c r="R35" s="75"/>
      <c r="S35" s="75"/>
      <c r="T35" s="75"/>
      <c r="U35" s="75"/>
      <c r="V35" s="75" t="s">
        <v>9</v>
      </c>
    </row>
    <row r="36" spans="1:22" s="78" customFormat="1" ht="50.4" customHeight="1" x14ac:dyDescent="0.3">
      <c r="A36" s="91">
        <v>6</v>
      </c>
      <c r="B36" s="97" t="s">
        <v>154</v>
      </c>
      <c r="C36" s="98"/>
      <c r="D36" s="76">
        <f>D37</f>
        <v>1</v>
      </c>
      <c r="E36" s="76">
        <f t="shared" ref="E36:U36" si="7">E37</f>
        <v>0</v>
      </c>
      <c r="F36" s="76">
        <f t="shared" si="7"/>
        <v>0</v>
      </c>
      <c r="G36" s="76">
        <f t="shared" si="7"/>
        <v>0</v>
      </c>
      <c r="H36" s="76">
        <f t="shared" si="7"/>
        <v>0</v>
      </c>
      <c r="I36" s="76">
        <f t="shared" si="7"/>
        <v>0</v>
      </c>
      <c r="J36" s="76">
        <f t="shared" si="7"/>
        <v>0</v>
      </c>
      <c r="K36" s="76">
        <f t="shared" si="7"/>
        <v>0</v>
      </c>
      <c r="L36" s="76">
        <f t="shared" si="7"/>
        <v>0</v>
      </c>
      <c r="M36" s="76">
        <f t="shared" si="7"/>
        <v>0</v>
      </c>
      <c r="N36" s="76">
        <f t="shared" si="7"/>
        <v>0</v>
      </c>
      <c r="O36" s="76">
        <f t="shared" si="7"/>
        <v>0</v>
      </c>
      <c r="P36" s="76">
        <f t="shared" si="7"/>
        <v>0</v>
      </c>
      <c r="Q36" s="76">
        <f t="shared" si="7"/>
        <v>0</v>
      </c>
      <c r="R36" s="76">
        <f t="shared" si="7"/>
        <v>0</v>
      </c>
      <c r="S36" s="76">
        <f t="shared" si="7"/>
        <v>0</v>
      </c>
      <c r="T36" s="76">
        <f t="shared" si="7"/>
        <v>0</v>
      </c>
      <c r="U36" s="76">
        <f t="shared" si="7"/>
        <v>0</v>
      </c>
      <c r="V36" s="76"/>
    </row>
    <row r="37" spans="1:22" s="78" customFormat="1" ht="50.4" customHeight="1" x14ac:dyDescent="0.3">
      <c r="A37" s="92">
        <v>6.1</v>
      </c>
      <c r="B37" s="95" t="s">
        <v>181</v>
      </c>
      <c r="C37" s="96"/>
      <c r="D37" s="75">
        <v>1</v>
      </c>
      <c r="E37" s="75">
        <v>0</v>
      </c>
      <c r="F37" s="75"/>
      <c r="G37" s="75"/>
      <c r="H37" s="75"/>
      <c r="I37" s="75"/>
      <c r="J37" s="75"/>
      <c r="K37" s="75"/>
      <c r="L37" s="75"/>
      <c r="M37" s="75"/>
      <c r="N37" s="75"/>
      <c r="O37" s="75"/>
      <c r="P37" s="75"/>
      <c r="Q37" s="75"/>
      <c r="R37" s="75"/>
      <c r="S37" s="75"/>
      <c r="T37" s="75"/>
      <c r="U37" s="75"/>
      <c r="V37" s="75" t="s">
        <v>9</v>
      </c>
    </row>
    <row r="38" spans="1:22" s="78" customFormat="1" ht="50.4" customHeight="1" x14ac:dyDescent="0.3">
      <c r="A38" s="91">
        <v>7</v>
      </c>
      <c r="B38" s="97" t="s">
        <v>155</v>
      </c>
      <c r="C38" s="98"/>
      <c r="D38" s="76">
        <f>SUM(D39:D42)</f>
        <v>3</v>
      </c>
      <c r="E38" s="76">
        <f t="shared" ref="E38:U38" si="8">SUM(E39:E42)</f>
        <v>2</v>
      </c>
      <c r="F38" s="76">
        <f t="shared" si="8"/>
        <v>0</v>
      </c>
      <c r="G38" s="76">
        <f t="shared" si="8"/>
        <v>1</v>
      </c>
      <c r="H38" s="76">
        <f t="shared" si="8"/>
        <v>1</v>
      </c>
      <c r="I38" s="76">
        <f t="shared" si="8"/>
        <v>0</v>
      </c>
      <c r="J38" s="76">
        <f t="shared" si="8"/>
        <v>0</v>
      </c>
      <c r="K38" s="76">
        <f t="shared" si="8"/>
        <v>0</v>
      </c>
      <c r="L38" s="76">
        <f t="shared" si="8"/>
        <v>0</v>
      </c>
      <c r="M38" s="76">
        <f t="shared" si="8"/>
        <v>0</v>
      </c>
      <c r="N38" s="76">
        <f t="shared" si="8"/>
        <v>0</v>
      </c>
      <c r="O38" s="76">
        <f t="shared" si="8"/>
        <v>0</v>
      </c>
      <c r="P38" s="76">
        <f t="shared" si="8"/>
        <v>1</v>
      </c>
      <c r="Q38" s="76">
        <f t="shared" si="8"/>
        <v>1</v>
      </c>
      <c r="R38" s="76">
        <f t="shared" si="8"/>
        <v>0</v>
      </c>
      <c r="S38" s="76">
        <f t="shared" si="8"/>
        <v>0</v>
      </c>
      <c r="T38" s="76">
        <f t="shared" si="8"/>
        <v>0</v>
      </c>
      <c r="U38" s="76">
        <f t="shared" si="8"/>
        <v>0</v>
      </c>
      <c r="V38" s="76"/>
    </row>
    <row r="39" spans="1:22" s="78" customFormat="1" ht="85.2" customHeight="1" x14ac:dyDescent="0.3">
      <c r="A39" s="92">
        <v>7.1</v>
      </c>
      <c r="B39" s="95" t="s">
        <v>182</v>
      </c>
      <c r="C39" s="96"/>
      <c r="D39" s="75"/>
      <c r="E39" s="75"/>
      <c r="F39" s="75"/>
      <c r="G39" s="75"/>
      <c r="H39" s="75"/>
      <c r="I39" s="75"/>
      <c r="J39" s="75"/>
      <c r="K39" s="75"/>
      <c r="M39" s="75"/>
      <c r="N39" s="75"/>
      <c r="O39" s="75"/>
      <c r="P39" s="75"/>
      <c r="Q39" s="75"/>
      <c r="R39" s="75"/>
      <c r="S39" s="75"/>
      <c r="T39" s="75"/>
      <c r="U39" s="75"/>
      <c r="V39" s="75" t="s">
        <v>10</v>
      </c>
    </row>
    <row r="40" spans="1:22" s="78" customFormat="1" ht="120" customHeight="1" x14ac:dyDescent="0.3">
      <c r="A40" s="92">
        <v>7.2</v>
      </c>
      <c r="B40" s="95" t="s">
        <v>183</v>
      </c>
      <c r="C40" s="96"/>
      <c r="D40" s="75"/>
      <c r="E40" s="75"/>
      <c r="F40" s="75"/>
      <c r="G40" s="75"/>
      <c r="H40" s="75"/>
      <c r="I40" s="75"/>
      <c r="J40" s="75"/>
      <c r="K40" s="75"/>
      <c r="L40" s="75"/>
      <c r="M40" s="75"/>
      <c r="N40" s="75"/>
      <c r="O40" s="75"/>
      <c r="P40" s="75"/>
      <c r="Q40" s="75"/>
      <c r="R40" s="75"/>
      <c r="S40" s="75"/>
      <c r="T40" s="75"/>
      <c r="U40" s="75"/>
      <c r="V40" s="75" t="s">
        <v>10</v>
      </c>
    </row>
    <row r="41" spans="1:22" s="78" customFormat="1" ht="50.4" customHeight="1" x14ac:dyDescent="0.3">
      <c r="A41" s="92">
        <v>7.3</v>
      </c>
      <c r="B41" s="95" t="s">
        <v>208</v>
      </c>
      <c r="C41" s="96"/>
      <c r="D41" s="75">
        <v>3</v>
      </c>
      <c r="E41" s="75">
        <v>2</v>
      </c>
      <c r="F41" s="75"/>
      <c r="G41" s="75">
        <v>1</v>
      </c>
      <c r="H41" s="75">
        <v>1</v>
      </c>
      <c r="I41" s="75"/>
      <c r="J41" s="75"/>
      <c r="K41" s="75"/>
      <c r="L41" s="75"/>
      <c r="M41" s="75"/>
      <c r="N41" s="75"/>
      <c r="O41" s="75"/>
      <c r="P41" s="75">
        <v>1</v>
      </c>
      <c r="Q41" s="75">
        <v>1</v>
      </c>
      <c r="R41" s="75"/>
      <c r="S41" s="75"/>
      <c r="T41" s="75"/>
      <c r="U41" s="75"/>
      <c r="V41" s="75"/>
    </row>
    <row r="42" spans="1:22" s="78" customFormat="1" ht="50.4" customHeight="1" x14ac:dyDescent="0.3">
      <c r="A42" s="92">
        <v>7.4</v>
      </c>
      <c r="B42" s="95" t="s">
        <v>209</v>
      </c>
      <c r="C42" s="96"/>
      <c r="D42" s="75"/>
      <c r="E42" s="75"/>
      <c r="F42" s="75"/>
      <c r="G42" s="75"/>
      <c r="H42" s="75"/>
      <c r="I42" s="75"/>
      <c r="J42" s="75"/>
      <c r="K42" s="75"/>
      <c r="L42" s="75"/>
      <c r="M42" s="75"/>
      <c r="N42" s="75"/>
      <c r="O42" s="75"/>
      <c r="P42" s="75"/>
      <c r="Q42" s="75"/>
      <c r="R42" s="75"/>
      <c r="S42" s="75"/>
      <c r="T42" s="75"/>
      <c r="U42" s="75"/>
      <c r="V42" s="75" t="s">
        <v>10</v>
      </c>
    </row>
    <row r="43" spans="1:22" s="78" customFormat="1" ht="50.4" customHeight="1" x14ac:dyDescent="0.3">
      <c r="A43" s="91">
        <v>8</v>
      </c>
      <c r="B43" s="97" t="s">
        <v>156</v>
      </c>
      <c r="C43" s="98"/>
      <c r="D43" s="76">
        <f>SUM(D44:D46)</f>
        <v>2</v>
      </c>
      <c r="E43" s="76">
        <f t="shared" ref="E43:U43" si="9">SUM(E44:E46)</f>
        <v>2</v>
      </c>
      <c r="F43" s="76">
        <f t="shared" si="9"/>
        <v>0</v>
      </c>
      <c r="G43" s="76">
        <f t="shared" si="9"/>
        <v>0</v>
      </c>
      <c r="H43" s="76">
        <f t="shared" si="9"/>
        <v>2</v>
      </c>
      <c r="I43" s="76">
        <f t="shared" si="9"/>
        <v>0</v>
      </c>
      <c r="J43" s="76">
        <f t="shared" si="9"/>
        <v>0</v>
      </c>
      <c r="K43" s="76">
        <f t="shared" si="9"/>
        <v>0</v>
      </c>
      <c r="L43" s="76">
        <f t="shared" si="9"/>
        <v>1</v>
      </c>
      <c r="M43" s="76">
        <f t="shared" si="9"/>
        <v>0</v>
      </c>
      <c r="N43" s="76">
        <f t="shared" si="9"/>
        <v>0</v>
      </c>
      <c r="O43" s="76">
        <f t="shared" si="9"/>
        <v>0</v>
      </c>
      <c r="P43" s="76">
        <f t="shared" si="9"/>
        <v>1</v>
      </c>
      <c r="Q43" s="76">
        <f t="shared" si="9"/>
        <v>0</v>
      </c>
      <c r="R43" s="76">
        <f t="shared" si="9"/>
        <v>0</v>
      </c>
      <c r="S43" s="76">
        <f t="shared" si="9"/>
        <v>0</v>
      </c>
      <c r="T43" s="76">
        <f t="shared" si="9"/>
        <v>0</v>
      </c>
      <c r="U43" s="76">
        <f t="shared" si="9"/>
        <v>0</v>
      </c>
      <c r="V43" s="75"/>
    </row>
    <row r="44" spans="1:22" s="78" customFormat="1" ht="50.4" customHeight="1" x14ac:dyDescent="0.3">
      <c r="A44" s="92">
        <v>8.1</v>
      </c>
      <c r="B44" s="95" t="s">
        <v>184</v>
      </c>
      <c r="C44" s="96"/>
      <c r="D44" s="75">
        <v>1</v>
      </c>
      <c r="E44" s="75">
        <v>1</v>
      </c>
      <c r="F44" s="75"/>
      <c r="G44" s="75"/>
      <c r="H44" s="75">
        <v>1</v>
      </c>
      <c r="I44" s="75"/>
      <c r="J44" s="75"/>
      <c r="K44" s="75"/>
      <c r="L44" s="75">
        <v>1</v>
      </c>
      <c r="M44" s="75"/>
      <c r="N44" s="75"/>
      <c r="O44" s="75"/>
      <c r="P44" s="75"/>
      <c r="Q44" s="75"/>
      <c r="R44" s="75"/>
      <c r="S44" s="75"/>
      <c r="T44" s="75"/>
      <c r="U44" s="75"/>
      <c r="V44" s="75"/>
    </row>
    <row r="45" spans="1:22" s="78" customFormat="1" ht="66.599999999999994" customHeight="1" x14ac:dyDescent="0.3">
      <c r="A45" s="92">
        <v>8.1999999999999993</v>
      </c>
      <c r="B45" s="95" t="s">
        <v>210</v>
      </c>
      <c r="C45" s="96"/>
      <c r="D45" s="75">
        <v>1</v>
      </c>
      <c r="E45" s="75">
        <v>1</v>
      </c>
      <c r="F45" s="75"/>
      <c r="G45" s="75"/>
      <c r="H45" s="75">
        <v>1</v>
      </c>
      <c r="I45" s="75"/>
      <c r="J45" s="75"/>
      <c r="K45" s="75"/>
      <c r="L45" s="75"/>
      <c r="M45" s="75"/>
      <c r="N45" s="75"/>
      <c r="O45" s="75"/>
      <c r="P45" s="75">
        <v>1</v>
      </c>
      <c r="Q45" s="75"/>
      <c r="R45" s="75"/>
      <c r="S45" s="75"/>
      <c r="T45" s="75"/>
      <c r="U45" s="75"/>
      <c r="V45" s="75"/>
    </row>
    <row r="46" spans="1:22" s="78" customFormat="1" ht="50.4" customHeight="1" x14ac:dyDescent="0.3">
      <c r="A46" s="92">
        <v>8.3000000000000007</v>
      </c>
      <c r="B46" s="95" t="s">
        <v>11</v>
      </c>
      <c r="C46" s="96"/>
      <c r="D46" s="75">
        <v>0</v>
      </c>
      <c r="E46" s="75">
        <v>0</v>
      </c>
      <c r="F46" s="75"/>
      <c r="G46" s="75"/>
      <c r="H46" s="75"/>
      <c r="I46" s="75"/>
      <c r="J46" s="75"/>
      <c r="K46" s="75"/>
      <c r="L46" s="75"/>
      <c r="M46" s="75"/>
      <c r="N46" s="75"/>
      <c r="O46" s="75"/>
      <c r="P46" s="75"/>
      <c r="Q46" s="75"/>
      <c r="R46" s="75"/>
      <c r="S46" s="75"/>
      <c r="T46" s="75"/>
      <c r="U46" s="75"/>
      <c r="V46" s="75" t="s">
        <v>10</v>
      </c>
    </row>
    <row r="47" spans="1:22" s="78" customFormat="1" ht="50.4" customHeight="1" x14ac:dyDescent="0.3">
      <c r="A47" s="91">
        <v>9</v>
      </c>
      <c r="B47" s="97" t="s">
        <v>157</v>
      </c>
      <c r="C47" s="98"/>
      <c r="D47" s="76">
        <f>D48</f>
        <v>1</v>
      </c>
      <c r="E47" s="76">
        <f t="shared" ref="E47:U47" si="10">E48</f>
        <v>1</v>
      </c>
      <c r="F47" s="76">
        <f t="shared" si="10"/>
        <v>0</v>
      </c>
      <c r="G47" s="76">
        <f t="shared" si="10"/>
        <v>0</v>
      </c>
      <c r="H47" s="76">
        <f t="shared" si="10"/>
        <v>1</v>
      </c>
      <c r="I47" s="76">
        <f t="shared" si="10"/>
        <v>0</v>
      </c>
      <c r="J47" s="76">
        <f t="shared" si="10"/>
        <v>0</v>
      </c>
      <c r="K47" s="76">
        <f t="shared" si="10"/>
        <v>0</v>
      </c>
      <c r="L47" s="76">
        <f t="shared" si="10"/>
        <v>0</v>
      </c>
      <c r="M47" s="76">
        <f t="shared" si="10"/>
        <v>0</v>
      </c>
      <c r="N47" s="76">
        <f t="shared" si="10"/>
        <v>0</v>
      </c>
      <c r="O47" s="76">
        <f t="shared" si="10"/>
        <v>0</v>
      </c>
      <c r="P47" s="76">
        <f t="shared" si="10"/>
        <v>1</v>
      </c>
      <c r="Q47" s="76">
        <f t="shared" si="10"/>
        <v>0</v>
      </c>
      <c r="R47" s="76">
        <f t="shared" si="10"/>
        <v>0</v>
      </c>
      <c r="S47" s="76">
        <f t="shared" si="10"/>
        <v>0</v>
      </c>
      <c r="T47" s="76">
        <f t="shared" si="10"/>
        <v>0</v>
      </c>
      <c r="U47" s="76">
        <f t="shared" si="10"/>
        <v>0</v>
      </c>
      <c r="V47" s="76"/>
    </row>
    <row r="48" spans="1:22" s="78" customFormat="1" ht="50.4" customHeight="1" x14ac:dyDescent="0.3">
      <c r="A48" s="92">
        <v>9.1</v>
      </c>
      <c r="B48" s="95" t="s">
        <v>12</v>
      </c>
      <c r="C48" s="96"/>
      <c r="D48" s="75">
        <v>1</v>
      </c>
      <c r="E48" s="75">
        <v>1</v>
      </c>
      <c r="F48" s="75"/>
      <c r="G48" s="75"/>
      <c r="H48" s="75">
        <v>1</v>
      </c>
      <c r="I48" s="75"/>
      <c r="J48" s="75"/>
      <c r="K48" s="75"/>
      <c r="L48" s="75"/>
      <c r="M48" s="75"/>
      <c r="N48" s="75"/>
      <c r="O48" s="75"/>
      <c r="P48" s="75">
        <v>1</v>
      </c>
      <c r="Q48" s="75"/>
      <c r="R48" s="75"/>
      <c r="S48" s="75"/>
      <c r="T48" s="75"/>
      <c r="U48" s="75"/>
      <c r="V48" s="75"/>
    </row>
    <row r="49" spans="1:22" s="78" customFormat="1" ht="50.4" customHeight="1" x14ac:dyDescent="0.3">
      <c r="A49" s="91">
        <v>10</v>
      </c>
      <c r="B49" s="95" t="s">
        <v>211</v>
      </c>
      <c r="C49" s="96"/>
      <c r="D49" s="76">
        <f>SUM(D50:D52)</f>
        <v>2</v>
      </c>
      <c r="E49" s="76">
        <f t="shared" ref="E49:U49" si="11">SUM(E50:E52)</f>
        <v>1</v>
      </c>
      <c r="F49" s="76">
        <f t="shared" si="11"/>
        <v>0</v>
      </c>
      <c r="G49" s="76">
        <f t="shared" si="11"/>
        <v>0</v>
      </c>
      <c r="H49" s="76">
        <f t="shared" si="11"/>
        <v>1</v>
      </c>
      <c r="I49" s="76">
        <f t="shared" si="11"/>
        <v>0</v>
      </c>
      <c r="J49" s="76">
        <f t="shared" si="11"/>
        <v>0</v>
      </c>
      <c r="K49" s="76">
        <f t="shared" si="11"/>
        <v>0</v>
      </c>
      <c r="L49" s="76">
        <f t="shared" si="11"/>
        <v>0</v>
      </c>
      <c r="M49" s="76">
        <f t="shared" si="11"/>
        <v>0</v>
      </c>
      <c r="N49" s="76">
        <f t="shared" si="11"/>
        <v>0</v>
      </c>
      <c r="O49" s="76">
        <f t="shared" si="11"/>
        <v>0</v>
      </c>
      <c r="P49" s="76">
        <f t="shared" si="11"/>
        <v>1</v>
      </c>
      <c r="Q49" s="76">
        <f t="shared" si="11"/>
        <v>0</v>
      </c>
      <c r="R49" s="76">
        <f t="shared" si="11"/>
        <v>0</v>
      </c>
      <c r="S49" s="76">
        <f t="shared" si="11"/>
        <v>0</v>
      </c>
      <c r="T49" s="76">
        <f t="shared" si="11"/>
        <v>0</v>
      </c>
      <c r="U49" s="76">
        <f t="shared" si="11"/>
        <v>0</v>
      </c>
      <c r="V49" s="76"/>
    </row>
    <row r="50" spans="1:22" s="78" customFormat="1" ht="50.4" customHeight="1" x14ac:dyDescent="0.3">
      <c r="A50" s="92">
        <v>10.1</v>
      </c>
      <c r="B50" s="95" t="s">
        <v>13</v>
      </c>
      <c r="C50" s="96"/>
      <c r="D50" s="75">
        <v>1</v>
      </c>
      <c r="E50" s="75">
        <v>0</v>
      </c>
      <c r="F50" s="75"/>
      <c r="G50" s="75"/>
      <c r="H50" s="75"/>
      <c r="I50" s="75"/>
      <c r="J50" s="75"/>
      <c r="K50" s="75"/>
      <c r="L50" s="75"/>
      <c r="M50" s="75"/>
      <c r="N50" s="75"/>
      <c r="O50" s="75"/>
      <c r="P50" s="75"/>
      <c r="Q50" s="75"/>
      <c r="R50" s="75"/>
      <c r="S50" s="75"/>
      <c r="T50" s="75"/>
      <c r="U50" s="75"/>
      <c r="V50" s="75" t="s">
        <v>10</v>
      </c>
    </row>
    <row r="51" spans="1:22" s="78" customFormat="1" ht="103.2" customHeight="1" x14ac:dyDescent="0.3">
      <c r="A51" s="92">
        <v>10.199999999999999</v>
      </c>
      <c r="B51" s="95" t="s">
        <v>15</v>
      </c>
      <c r="C51" s="96"/>
      <c r="D51" s="75">
        <v>1</v>
      </c>
      <c r="E51" s="75">
        <v>1</v>
      </c>
      <c r="F51" s="75"/>
      <c r="G51" s="75"/>
      <c r="H51" s="75">
        <v>1</v>
      </c>
      <c r="I51" s="75"/>
      <c r="J51" s="75"/>
      <c r="K51" s="75"/>
      <c r="L51" s="75"/>
      <c r="M51" s="75"/>
      <c r="N51" s="75"/>
      <c r="O51" s="75"/>
      <c r="P51" s="75">
        <v>1</v>
      </c>
      <c r="Q51" s="75"/>
      <c r="R51" s="75"/>
      <c r="S51" s="75"/>
      <c r="T51" s="75"/>
      <c r="U51" s="75"/>
      <c r="V51" s="75"/>
    </row>
    <row r="52" spans="1:22" s="78" customFormat="1" ht="99.6" customHeight="1" x14ac:dyDescent="0.3">
      <c r="A52" s="92">
        <v>10.3</v>
      </c>
      <c r="B52" s="95" t="s">
        <v>14</v>
      </c>
      <c r="C52" s="96"/>
      <c r="D52" s="75"/>
      <c r="E52" s="75"/>
      <c r="F52" s="75"/>
      <c r="G52" s="75"/>
      <c r="H52" s="75"/>
      <c r="I52" s="75"/>
      <c r="J52" s="75"/>
      <c r="K52" s="75"/>
      <c r="L52" s="75"/>
      <c r="M52" s="75"/>
      <c r="N52" s="75"/>
      <c r="O52" s="75"/>
      <c r="P52" s="75"/>
      <c r="Q52" s="75"/>
      <c r="R52" s="75"/>
      <c r="S52" s="75"/>
      <c r="T52" s="75"/>
      <c r="U52" s="75"/>
      <c r="V52" s="75" t="s">
        <v>10</v>
      </c>
    </row>
    <row r="53" spans="1:22" s="78" customFormat="1" ht="43.8" customHeight="1" x14ac:dyDescent="0.3">
      <c r="A53" s="91">
        <v>11</v>
      </c>
      <c r="B53" s="97" t="s">
        <v>159</v>
      </c>
      <c r="C53" s="98"/>
      <c r="D53" s="76">
        <f>D54</f>
        <v>0</v>
      </c>
      <c r="E53" s="76">
        <f t="shared" ref="E53:U53" si="12">E54</f>
        <v>0</v>
      </c>
      <c r="F53" s="76">
        <f t="shared" si="12"/>
        <v>0</v>
      </c>
      <c r="G53" s="76">
        <f t="shared" si="12"/>
        <v>0</v>
      </c>
      <c r="H53" s="76">
        <f t="shared" si="12"/>
        <v>0</v>
      </c>
      <c r="I53" s="76">
        <f t="shared" si="12"/>
        <v>0</v>
      </c>
      <c r="J53" s="76">
        <f t="shared" si="12"/>
        <v>0</v>
      </c>
      <c r="K53" s="76">
        <f t="shared" si="12"/>
        <v>0</v>
      </c>
      <c r="L53" s="76">
        <f t="shared" si="12"/>
        <v>0</v>
      </c>
      <c r="M53" s="76">
        <f t="shared" si="12"/>
        <v>0</v>
      </c>
      <c r="N53" s="76">
        <f t="shared" si="12"/>
        <v>0</v>
      </c>
      <c r="O53" s="76">
        <f t="shared" si="12"/>
        <v>0</v>
      </c>
      <c r="P53" s="76">
        <f t="shared" si="12"/>
        <v>0</v>
      </c>
      <c r="Q53" s="76">
        <f t="shared" si="12"/>
        <v>0</v>
      </c>
      <c r="R53" s="76">
        <f t="shared" si="12"/>
        <v>0</v>
      </c>
      <c r="S53" s="76">
        <f t="shared" si="12"/>
        <v>0</v>
      </c>
      <c r="T53" s="76">
        <f t="shared" si="12"/>
        <v>0</v>
      </c>
      <c r="U53" s="76">
        <f t="shared" si="12"/>
        <v>0</v>
      </c>
      <c r="V53" s="76"/>
    </row>
    <row r="54" spans="1:22" s="78" customFormat="1" ht="50.4" customHeight="1" x14ac:dyDescent="0.3">
      <c r="A54" s="92">
        <v>11.1</v>
      </c>
      <c r="B54" s="95" t="s">
        <v>185</v>
      </c>
      <c r="C54" s="96"/>
      <c r="D54" s="75"/>
      <c r="E54" s="75"/>
      <c r="F54" s="75"/>
      <c r="G54" s="75"/>
      <c r="H54" s="75"/>
      <c r="I54" s="75"/>
      <c r="J54" s="75"/>
      <c r="K54" s="75"/>
      <c r="L54" s="75"/>
      <c r="M54" s="75"/>
      <c r="N54" s="75"/>
      <c r="O54" s="75"/>
      <c r="P54" s="75"/>
      <c r="Q54" s="75"/>
      <c r="R54" s="75"/>
      <c r="S54" s="75"/>
      <c r="T54" s="75"/>
      <c r="U54" s="75"/>
      <c r="V54" s="75" t="s">
        <v>10</v>
      </c>
    </row>
    <row r="55" spans="1:22" s="78" customFormat="1" ht="50.4" customHeight="1" x14ac:dyDescent="0.3">
      <c r="A55" s="91">
        <v>12</v>
      </c>
      <c r="B55" s="97" t="s">
        <v>186</v>
      </c>
      <c r="C55" s="98"/>
      <c r="D55" s="76">
        <f>D56</f>
        <v>5</v>
      </c>
      <c r="E55" s="76">
        <f t="shared" ref="E55:U55" si="13">E56</f>
        <v>4</v>
      </c>
      <c r="F55" s="76">
        <f t="shared" si="13"/>
        <v>0</v>
      </c>
      <c r="G55" s="76">
        <f t="shared" si="13"/>
        <v>0</v>
      </c>
      <c r="H55" s="76">
        <f t="shared" si="13"/>
        <v>4</v>
      </c>
      <c r="I55" s="76">
        <f t="shared" si="13"/>
        <v>0</v>
      </c>
      <c r="J55" s="76">
        <f t="shared" si="13"/>
        <v>0</v>
      </c>
      <c r="K55" s="76">
        <f t="shared" si="13"/>
        <v>0</v>
      </c>
      <c r="L55" s="76">
        <f t="shared" si="13"/>
        <v>0</v>
      </c>
      <c r="M55" s="76">
        <f t="shared" si="13"/>
        <v>0</v>
      </c>
      <c r="N55" s="76">
        <f t="shared" si="13"/>
        <v>0</v>
      </c>
      <c r="O55" s="76">
        <f t="shared" si="13"/>
        <v>0</v>
      </c>
      <c r="P55" s="76">
        <f t="shared" si="13"/>
        <v>4</v>
      </c>
      <c r="Q55" s="76">
        <f t="shared" si="13"/>
        <v>0</v>
      </c>
      <c r="R55" s="76">
        <f t="shared" si="13"/>
        <v>0</v>
      </c>
      <c r="S55" s="76">
        <f t="shared" si="13"/>
        <v>0</v>
      </c>
      <c r="T55" s="76">
        <f t="shared" si="13"/>
        <v>0</v>
      </c>
      <c r="U55" s="76">
        <f t="shared" si="13"/>
        <v>0</v>
      </c>
      <c r="V55" s="76"/>
    </row>
    <row r="56" spans="1:22" s="78" customFormat="1" ht="95.4" customHeight="1" x14ac:dyDescent="0.3">
      <c r="A56" s="92">
        <v>12.1</v>
      </c>
      <c r="B56" s="95" t="s">
        <v>18</v>
      </c>
      <c r="C56" s="96"/>
      <c r="D56" s="75">
        <v>5</v>
      </c>
      <c r="E56" s="75">
        <v>4</v>
      </c>
      <c r="F56" s="75"/>
      <c r="G56" s="75"/>
      <c r="H56" s="75">
        <v>4</v>
      </c>
      <c r="I56" s="75"/>
      <c r="J56" s="75"/>
      <c r="K56" s="75"/>
      <c r="L56" s="75"/>
      <c r="M56" s="75"/>
      <c r="N56" s="75"/>
      <c r="O56" s="75"/>
      <c r="P56" s="75">
        <v>4</v>
      </c>
      <c r="Q56" s="75"/>
      <c r="R56" s="75"/>
      <c r="S56" s="75"/>
      <c r="T56" s="75"/>
      <c r="U56" s="75"/>
      <c r="V56" s="75"/>
    </row>
    <row r="57" spans="1:22" s="78" customFormat="1" ht="50.4" customHeight="1" x14ac:dyDescent="0.3">
      <c r="A57" s="91">
        <v>13</v>
      </c>
      <c r="B57" s="95" t="s">
        <v>212</v>
      </c>
      <c r="C57" s="96"/>
      <c r="D57" s="75"/>
      <c r="E57" s="75"/>
      <c r="F57" s="75"/>
      <c r="G57" s="75"/>
      <c r="H57" s="75"/>
      <c r="I57" s="75"/>
      <c r="J57" s="75"/>
      <c r="K57" s="75"/>
      <c r="L57" s="75"/>
      <c r="M57" s="75"/>
      <c r="N57" s="75"/>
      <c r="O57" s="75"/>
      <c r="P57" s="75"/>
      <c r="Q57" s="75"/>
      <c r="R57" s="75"/>
      <c r="S57" s="75"/>
      <c r="T57" s="75"/>
      <c r="U57" s="75"/>
      <c r="V57" s="75"/>
    </row>
    <row r="58" spans="1:22" s="78" customFormat="1" ht="74.400000000000006" customHeight="1" x14ac:dyDescent="0.3">
      <c r="A58" s="92">
        <v>13.1</v>
      </c>
      <c r="B58" s="95" t="s">
        <v>213</v>
      </c>
      <c r="C58" s="96"/>
      <c r="D58" s="75"/>
      <c r="E58" s="75"/>
      <c r="F58" s="75"/>
      <c r="G58" s="75"/>
      <c r="H58" s="75"/>
      <c r="I58" s="75"/>
      <c r="J58" s="75"/>
      <c r="K58" s="75"/>
      <c r="L58" s="75"/>
      <c r="M58" s="75"/>
      <c r="N58" s="75"/>
      <c r="O58" s="75"/>
      <c r="P58" s="75"/>
      <c r="Q58" s="75"/>
      <c r="R58" s="75"/>
      <c r="S58" s="75"/>
      <c r="T58" s="75"/>
      <c r="U58" s="75"/>
      <c r="V58" s="75" t="s">
        <v>9</v>
      </c>
    </row>
    <row r="59" spans="1:22" s="78" customFormat="1" ht="50.4" customHeight="1" x14ac:dyDescent="0.3">
      <c r="A59" s="92">
        <v>13.2</v>
      </c>
      <c r="B59" s="95" t="s">
        <v>214</v>
      </c>
      <c r="C59" s="96"/>
      <c r="D59" s="75"/>
      <c r="E59" s="75"/>
      <c r="F59" s="75"/>
      <c r="G59" s="75"/>
      <c r="H59" s="75"/>
      <c r="I59" s="75"/>
      <c r="J59" s="75"/>
      <c r="K59" s="75"/>
      <c r="L59" s="75"/>
      <c r="M59" s="75"/>
      <c r="N59" s="75"/>
      <c r="O59" s="75"/>
      <c r="P59" s="75"/>
      <c r="Q59" s="75"/>
      <c r="R59" s="75"/>
      <c r="S59" s="75"/>
      <c r="T59" s="75"/>
      <c r="U59" s="75"/>
      <c r="V59" s="75" t="s">
        <v>9</v>
      </c>
    </row>
    <row r="60" spans="1:22" s="78" customFormat="1" ht="50.4" customHeight="1" x14ac:dyDescent="0.3">
      <c r="A60" s="92">
        <v>13.3</v>
      </c>
      <c r="B60" s="95" t="s">
        <v>187</v>
      </c>
      <c r="C60" s="96"/>
      <c r="D60" s="75"/>
      <c r="E60" s="75"/>
      <c r="F60" s="75"/>
      <c r="G60" s="75"/>
      <c r="H60" s="75"/>
      <c r="I60" s="75"/>
      <c r="J60" s="75"/>
      <c r="K60" s="75"/>
      <c r="L60" s="75"/>
      <c r="M60" s="75"/>
      <c r="N60" s="75"/>
      <c r="O60" s="75"/>
      <c r="P60" s="75"/>
      <c r="Q60" s="75"/>
      <c r="R60" s="75"/>
      <c r="S60" s="75"/>
      <c r="T60" s="75"/>
      <c r="U60" s="75"/>
      <c r="V60" s="75" t="s">
        <v>9</v>
      </c>
    </row>
    <row r="61" spans="1:22" s="78" customFormat="1" ht="50.4" customHeight="1" x14ac:dyDescent="0.3">
      <c r="A61" s="92">
        <v>13.4</v>
      </c>
      <c r="B61" s="95" t="s">
        <v>188</v>
      </c>
      <c r="C61" s="96"/>
      <c r="D61" s="75"/>
      <c r="E61" s="75"/>
      <c r="F61" s="75"/>
      <c r="G61" s="75"/>
      <c r="H61" s="75"/>
      <c r="I61" s="75"/>
      <c r="J61" s="75"/>
      <c r="K61" s="75"/>
      <c r="L61" s="75"/>
      <c r="M61" s="75"/>
      <c r="N61" s="75"/>
      <c r="O61" s="75"/>
      <c r="P61" s="75"/>
      <c r="Q61" s="75"/>
      <c r="R61" s="75"/>
      <c r="S61" s="75"/>
      <c r="T61" s="75"/>
      <c r="U61" s="75"/>
      <c r="V61" s="75" t="s">
        <v>9</v>
      </c>
    </row>
    <row r="62" spans="1:22" s="78" customFormat="1" ht="50.4" customHeight="1" x14ac:dyDescent="0.3">
      <c r="A62" s="92">
        <v>13.5</v>
      </c>
      <c r="B62" s="95" t="s">
        <v>189</v>
      </c>
      <c r="C62" s="96"/>
      <c r="D62" s="75"/>
      <c r="E62" s="75"/>
      <c r="F62" s="75"/>
      <c r="G62" s="75"/>
      <c r="H62" s="75"/>
      <c r="I62" s="75"/>
      <c r="J62" s="75"/>
      <c r="K62" s="75"/>
      <c r="L62" s="75"/>
      <c r="M62" s="75"/>
      <c r="N62" s="75"/>
      <c r="O62" s="75"/>
      <c r="P62" s="75"/>
      <c r="Q62" s="75"/>
      <c r="R62" s="75"/>
      <c r="S62" s="75"/>
      <c r="T62" s="75"/>
      <c r="U62" s="75"/>
      <c r="V62" s="75" t="s">
        <v>9</v>
      </c>
    </row>
    <row r="63" spans="1:22" s="78" customFormat="1" ht="50.4" customHeight="1" x14ac:dyDescent="0.3">
      <c r="A63" s="92">
        <v>13.6</v>
      </c>
      <c r="B63" s="95" t="s">
        <v>190</v>
      </c>
      <c r="C63" s="96"/>
      <c r="D63" s="75"/>
      <c r="E63" s="75"/>
      <c r="F63" s="75"/>
      <c r="G63" s="75"/>
      <c r="H63" s="75"/>
      <c r="I63" s="75"/>
      <c r="J63" s="75"/>
      <c r="K63" s="75"/>
      <c r="L63" s="75"/>
      <c r="M63" s="75"/>
      <c r="N63" s="75"/>
      <c r="O63" s="75"/>
      <c r="P63" s="75"/>
      <c r="Q63" s="75"/>
      <c r="R63" s="75"/>
      <c r="S63" s="75"/>
      <c r="T63" s="75"/>
      <c r="U63" s="75"/>
      <c r="V63" s="75" t="s">
        <v>9</v>
      </c>
    </row>
    <row r="64" spans="1:22" s="78" customFormat="1" ht="50.4" customHeight="1" x14ac:dyDescent="0.3">
      <c r="A64" s="92">
        <v>13.7</v>
      </c>
      <c r="B64" s="95" t="s">
        <v>191</v>
      </c>
      <c r="C64" s="96"/>
      <c r="D64" s="75"/>
      <c r="E64" s="75"/>
      <c r="F64" s="75"/>
      <c r="G64" s="75"/>
      <c r="H64" s="75"/>
      <c r="I64" s="75"/>
      <c r="J64" s="75"/>
      <c r="K64" s="75"/>
      <c r="L64" s="75"/>
      <c r="M64" s="75"/>
      <c r="N64" s="75"/>
      <c r="O64" s="75"/>
      <c r="P64" s="75"/>
      <c r="Q64" s="75"/>
      <c r="R64" s="75"/>
      <c r="S64" s="75"/>
      <c r="T64" s="75"/>
      <c r="U64" s="75"/>
      <c r="V64" s="75" t="s">
        <v>9</v>
      </c>
    </row>
    <row r="65" spans="1:22" s="78" customFormat="1" ht="50.4" customHeight="1" x14ac:dyDescent="0.3">
      <c r="A65" s="92">
        <v>13.8</v>
      </c>
      <c r="B65" s="95" t="s">
        <v>192</v>
      </c>
      <c r="C65" s="96"/>
      <c r="D65" s="75"/>
      <c r="E65" s="75"/>
      <c r="F65" s="75"/>
      <c r="G65" s="75"/>
      <c r="H65" s="75"/>
      <c r="I65" s="75"/>
      <c r="J65" s="75"/>
      <c r="K65" s="75"/>
      <c r="L65" s="75"/>
      <c r="M65" s="75"/>
      <c r="N65" s="75"/>
      <c r="O65" s="75"/>
      <c r="P65" s="75"/>
      <c r="Q65" s="75"/>
      <c r="R65" s="75"/>
      <c r="S65" s="75"/>
      <c r="T65" s="75"/>
      <c r="U65" s="75"/>
      <c r="V65" s="75" t="s">
        <v>9</v>
      </c>
    </row>
    <row r="66" spans="1:22" s="78" customFormat="1" ht="50.4" customHeight="1" x14ac:dyDescent="0.3">
      <c r="A66" s="85"/>
      <c r="B66" s="97" t="s">
        <v>193</v>
      </c>
      <c r="C66" s="98"/>
      <c r="D66" s="76">
        <f>D8+D19</f>
        <v>36</v>
      </c>
      <c r="E66" s="76">
        <f t="shared" ref="E66:U66" si="14">E8+E19</f>
        <v>31</v>
      </c>
      <c r="F66" s="76">
        <f t="shared" si="14"/>
        <v>0</v>
      </c>
      <c r="G66" s="76">
        <f t="shared" si="14"/>
        <v>8</v>
      </c>
      <c r="H66" s="76">
        <f t="shared" si="14"/>
        <v>22</v>
      </c>
      <c r="I66" s="76">
        <f t="shared" si="14"/>
        <v>0</v>
      </c>
      <c r="J66" s="76">
        <f t="shared" si="14"/>
        <v>0</v>
      </c>
      <c r="K66" s="76">
        <f t="shared" si="14"/>
        <v>0</v>
      </c>
      <c r="L66" s="76">
        <f t="shared" si="14"/>
        <v>1</v>
      </c>
      <c r="M66" s="76">
        <f t="shared" si="14"/>
        <v>2</v>
      </c>
      <c r="N66" s="76">
        <f t="shared" si="14"/>
        <v>3</v>
      </c>
      <c r="O66" s="76">
        <f t="shared" si="14"/>
        <v>8</v>
      </c>
      <c r="P66" s="76">
        <f t="shared" si="14"/>
        <v>15</v>
      </c>
      <c r="Q66" s="76">
        <f t="shared" si="14"/>
        <v>1</v>
      </c>
      <c r="R66" s="76">
        <f t="shared" si="14"/>
        <v>0</v>
      </c>
      <c r="S66" s="76">
        <f t="shared" si="14"/>
        <v>0</v>
      </c>
      <c r="T66" s="76">
        <f t="shared" si="14"/>
        <v>0</v>
      </c>
      <c r="U66" s="76">
        <f t="shared" si="14"/>
        <v>0</v>
      </c>
      <c r="V66" s="75"/>
    </row>
    <row r="68" spans="1:22" ht="16.2" x14ac:dyDescent="0.3">
      <c r="A68" s="93" t="s">
        <v>2</v>
      </c>
      <c r="B68" s="93"/>
      <c r="C68" s="93"/>
      <c r="D68" s="94"/>
      <c r="E68" s="94"/>
      <c r="F68" s="94"/>
      <c r="G68" s="94"/>
      <c r="H68" s="94"/>
      <c r="I68" s="94"/>
      <c r="J68" s="94"/>
      <c r="K68" s="94"/>
      <c r="L68" s="94"/>
    </row>
    <row r="69" spans="1:22" ht="28.5" customHeight="1" x14ac:dyDescent="0.3">
      <c r="B69" s="86"/>
      <c r="C69" s="86"/>
      <c r="D69" s="87"/>
      <c r="E69" s="87"/>
      <c r="F69" s="87"/>
      <c r="G69" s="87"/>
      <c r="H69" s="87"/>
      <c r="I69" s="87"/>
      <c r="J69" s="87"/>
      <c r="K69" s="87"/>
      <c r="P69" s="87"/>
      <c r="Q69" s="87"/>
      <c r="R69" s="87"/>
      <c r="S69" s="87"/>
      <c r="T69" s="87"/>
      <c r="U69" s="87"/>
      <c r="V69" s="87"/>
    </row>
    <row r="70" spans="1:22" ht="246.75" customHeight="1" x14ac:dyDescent="0.3">
      <c r="B70" s="99" t="s">
        <v>215</v>
      </c>
      <c r="C70" s="99"/>
      <c r="O70" s="99" t="s">
        <v>216</v>
      </c>
      <c r="P70" s="99"/>
      <c r="Q70" s="99"/>
      <c r="R70" s="99"/>
      <c r="S70" s="99"/>
      <c r="T70" s="99"/>
      <c r="U70" s="99"/>
      <c r="V70" s="99"/>
    </row>
    <row r="71" spans="1:22" x14ac:dyDescent="0.3">
      <c r="B71" s="88"/>
      <c r="C71" s="87"/>
    </row>
  </sheetData>
  <autoFilter ref="A6:X66" xr:uid="{00000000-0001-0000-0100-000000000000}">
    <filterColumn colId="1" showButton="0"/>
  </autoFilter>
  <mergeCells count="73">
    <mergeCell ref="U1:V1"/>
    <mergeCell ref="F5:J5"/>
    <mergeCell ref="K5:R5"/>
    <mergeCell ref="S5:U5"/>
    <mergeCell ref="V5:V6"/>
    <mergeCell ref="A3:V3"/>
    <mergeCell ref="A1:B1"/>
    <mergeCell ref="A5:A6"/>
    <mergeCell ref="B5:C6"/>
    <mergeCell ref="D5:D6"/>
    <mergeCell ref="E5:E6"/>
    <mergeCell ref="B18:C18"/>
    <mergeCell ref="B7:C7"/>
    <mergeCell ref="B8:C8"/>
    <mergeCell ref="B9:C9"/>
    <mergeCell ref="B10:C10"/>
    <mergeCell ref="B11:C11"/>
    <mergeCell ref="B12:C12"/>
    <mergeCell ref="B13:C13"/>
    <mergeCell ref="B14:C14"/>
    <mergeCell ref="B15:C15"/>
    <mergeCell ref="B16:C16"/>
    <mergeCell ref="B17:C17"/>
    <mergeCell ref="B40:C40"/>
    <mergeCell ref="B29:C29"/>
    <mergeCell ref="B19:C19"/>
    <mergeCell ref="B20:C20"/>
    <mergeCell ref="B21:C21"/>
    <mergeCell ref="B22:C22"/>
    <mergeCell ref="B23:C23"/>
    <mergeCell ref="B24:C24"/>
    <mergeCell ref="B25:C25"/>
    <mergeCell ref="B26:C26"/>
    <mergeCell ref="B27:C27"/>
    <mergeCell ref="B28:C28"/>
    <mergeCell ref="B35:C35"/>
    <mergeCell ref="B36:C36"/>
    <mergeCell ref="B37:C37"/>
    <mergeCell ref="B38:C38"/>
    <mergeCell ref="B39:C39"/>
    <mergeCell ref="B30:C30"/>
    <mergeCell ref="B31:C31"/>
    <mergeCell ref="B32:C32"/>
    <mergeCell ref="B33:C33"/>
    <mergeCell ref="B34:C34"/>
    <mergeCell ref="B52:C52"/>
    <mergeCell ref="B41:C41"/>
    <mergeCell ref="B42:C42"/>
    <mergeCell ref="B43:C43"/>
    <mergeCell ref="B44:C44"/>
    <mergeCell ref="B45:C45"/>
    <mergeCell ref="B46:C46"/>
    <mergeCell ref="B47:C47"/>
    <mergeCell ref="B48:C48"/>
    <mergeCell ref="B49:C49"/>
    <mergeCell ref="B50:C50"/>
    <mergeCell ref="B51:C51"/>
    <mergeCell ref="B63:C63"/>
    <mergeCell ref="B53:C53"/>
    <mergeCell ref="B54:C54"/>
    <mergeCell ref="B55:C55"/>
    <mergeCell ref="B56:C56"/>
    <mergeCell ref="B57:C57"/>
    <mergeCell ref="B58:C58"/>
    <mergeCell ref="B59:C59"/>
    <mergeCell ref="B60:C60"/>
    <mergeCell ref="B61:C61"/>
    <mergeCell ref="B62:C62"/>
    <mergeCell ref="B64:C64"/>
    <mergeCell ref="B65:C65"/>
    <mergeCell ref="B66:C66"/>
    <mergeCell ref="B70:C70"/>
    <mergeCell ref="O70:V7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55"/>
  <sheetViews>
    <sheetView tabSelected="1" topLeftCell="A5" zoomScale="70" zoomScaleNormal="70" workbookViewId="0">
      <selection activeCell="B16" sqref="B16:D16"/>
    </sheetView>
  </sheetViews>
  <sheetFormatPr defaultColWidth="9.21875" defaultRowHeight="13.2" x14ac:dyDescent="0.3"/>
  <cols>
    <col min="1" max="1" width="7.21875" style="8" customWidth="1"/>
    <col min="2" max="2" width="20.6640625" style="9" customWidth="1"/>
    <col min="3" max="3" width="11.21875" style="8" customWidth="1"/>
    <col min="4" max="4" width="6.109375" style="8" customWidth="1"/>
    <col min="5" max="5" width="13.77734375" style="10" customWidth="1"/>
    <col min="6" max="6" width="9.21875" style="8" customWidth="1"/>
    <col min="7" max="8" width="5.77734375" style="8" customWidth="1"/>
    <col min="9" max="9" width="5.88671875" style="8" customWidth="1"/>
    <col min="10" max="10" width="5.5546875" style="8" customWidth="1"/>
    <col min="11" max="11" width="6.6640625" style="8" customWidth="1"/>
    <col min="12" max="12" width="14.109375" style="8" customWidth="1"/>
    <col min="13" max="13" width="5.44140625" style="8" customWidth="1"/>
    <col min="14" max="14" width="5.109375" style="8" customWidth="1"/>
    <col min="15" max="15" width="6.5546875" style="8" customWidth="1"/>
    <col min="16" max="16" width="7.6640625" style="8" customWidth="1"/>
    <col min="17" max="17" width="7" style="8" customWidth="1"/>
    <col min="18" max="19" width="5.77734375" style="8" customWidth="1"/>
    <col min="20" max="20" width="9.21875" style="8" customWidth="1"/>
    <col min="21" max="21" width="6.77734375" style="8" customWidth="1"/>
    <col min="22" max="24" width="9.21875" style="8" customWidth="1"/>
    <col min="25" max="25" width="6.88671875" style="8" customWidth="1"/>
    <col min="26" max="26" width="6.5546875" style="8" customWidth="1"/>
    <col min="27" max="27" width="8" style="8" customWidth="1"/>
    <col min="28" max="30" width="9.21875" style="8"/>
    <col min="31" max="31" width="6" style="8" customWidth="1"/>
    <col min="32" max="32" width="6.21875" style="8" customWidth="1"/>
    <col min="33" max="33" width="6" style="8" customWidth="1"/>
    <col min="34" max="34" width="5.88671875" style="8" customWidth="1"/>
    <col min="35" max="35" width="5.109375" style="8" customWidth="1"/>
    <col min="36" max="37" width="7.6640625" style="8" customWidth="1"/>
    <col min="38" max="38" width="6.6640625" style="8" customWidth="1"/>
    <col min="39" max="39" width="6" style="8" customWidth="1"/>
    <col min="40" max="40" width="6.5546875" style="8" customWidth="1"/>
    <col min="41" max="41" width="5.44140625" style="8" customWidth="1"/>
    <col min="42" max="42" width="5.77734375" style="8" customWidth="1"/>
    <col min="43" max="43" width="5.21875" style="8" customWidth="1"/>
    <col min="44" max="44" width="8.21875" style="8" customWidth="1"/>
    <col min="45" max="45" width="14.21875" style="8" customWidth="1"/>
    <col min="46" max="16384" width="9.21875" style="8"/>
  </cols>
  <sheetData>
    <row r="1" spans="1:46" ht="35.4" customHeight="1" x14ac:dyDescent="0.3">
      <c r="A1" s="113" t="s">
        <v>165</v>
      </c>
      <c r="B1" s="113"/>
      <c r="C1" s="113"/>
      <c r="D1" s="113"/>
      <c r="E1" s="14"/>
      <c r="F1" s="14"/>
      <c r="G1" s="14"/>
      <c r="H1" s="14"/>
      <c r="I1" s="14"/>
      <c r="J1" s="14"/>
      <c r="K1" s="14"/>
      <c r="L1" s="14"/>
      <c r="M1" s="14"/>
      <c r="N1" s="14"/>
      <c r="O1" s="14"/>
      <c r="P1" s="14"/>
      <c r="Q1" s="14"/>
      <c r="R1" s="14"/>
      <c r="S1" s="14"/>
      <c r="T1" s="14"/>
      <c r="U1" s="14"/>
      <c r="V1" s="14"/>
      <c r="W1" s="14"/>
      <c r="X1" s="14"/>
      <c r="Y1" s="14"/>
      <c r="Z1" s="14"/>
      <c r="AA1" s="14"/>
      <c r="AB1" s="14"/>
      <c r="AC1" s="14"/>
      <c r="AS1" s="121" t="s">
        <v>4</v>
      </c>
      <c r="AT1" s="121"/>
    </row>
    <row r="2" spans="1:46" ht="9" customHeight="1" x14ac:dyDescent="0.3">
      <c r="A2" s="7"/>
      <c r="B2" s="7"/>
      <c r="C2" s="7"/>
      <c r="D2" s="7"/>
      <c r="E2" s="14"/>
      <c r="F2" s="14"/>
      <c r="G2" s="14"/>
      <c r="H2" s="14"/>
      <c r="I2" s="14"/>
      <c r="J2" s="14"/>
      <c r="K2" s="14"/>
      <c r="L2" s="14"/>
      <c r="M2" s="14"/>
      <c r="N2" s="14"/>
      <c r="O2" s="14"/>
      <c r="P2" s="14"/>
      <c r="Q2" s="14"/>
      <c r="R2" s="14"/>
      <c r="S2" s="14"/>
      <c r="T2" s="14"/>
      <c r="U2" s="14"/>
      <c r="V2" s="14"/>
      <c r="W2" s="14"/>
      <c r="X2" s="14"/>
      <c r="Y2" s="14"/>
      <c r="Z2" s="14"/>
      <c r="AA2" s="14"/>
      <c r="AB2" s="14"/>
      <c r="AC2" s="14"/>
    </row>
    <row r="3" spans="1:46" ht="47.25" customHeight="1" x14ac:dyDescent="0.3">
      <c r="A3" s="113" t="s">
        <v>166</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row>
    <row r="4" spans="1:46" ht="8.4" customHeight="1" x14ac:dyDescent="0.3"/>
    <row r="5" spans="1:46" s="12" customFormat="1" ht="30.6" customHeight="1" x14ac:dyDescent="0.3">
      <c r="A5" s="126" t="s">
        <v>23</v>
      </c>
      <c r="B5" s="126" t="s">
        <v>25</v>
      </c>
      <c r="C5" s="126" t="s">
        <v>126</v>
      </c>
      <c r="D5" s="126" t="s">
        <v>26</v>
      </c>
      <c r="E5" s="126" t="s">
        <v>7</v>
      </c>
      <c r="F5" s="126" t="s">
        <v>127</v>
      </c>
      <c r="G5" s="122" t="s">
        <v>128</v>
      </c>
      <c r="H5" s="123"/>
      <c r="I5" s="123"/>
      <c r="J5" s="123"/>
      <c r="K5" s="128"/>
      <c r="L5" s="126" t="s">
        <v>129</v>
      </c>
      <c r="M5" s="122" t="s">
        <v>130</v>
      </c>
      <c r="N5" s="123"/>
      <c r="O5" s="123"/>
      <c r="P5" s="123"/>
      <c r="Q5" s="123"/>
      <c r="R5" s="123"/>
      <c r="S5" s="123"/>
      <c r="T5" s="128"/>
      <c r="U5" s="122" t="s">
        <v>131</v>
      </c>
      <c r="V5" s="123"/>
      <c r="W5" s="123"/>
      <c r="X5" s="123"/>
      <c r="Y5" s="123"/>
      <c r="Z5" s="123"/>
      <c r="AA5" s="123"/>
      <c r="AB5" s="123"/>
      <c r="AC5" s="123"/>
      <c r="AD5" s="123"/>
      <c r="AE5" s="114" t="s">
        <v>132</v>
      </c>
      <c r="AF5" s="115"/>
      <c r="AG5" s="115"/>
      <c r="AH5" s="115"/>
      <c r="AI5" s="115"/>
      <c r="AJ5" s="115"/>
      <c r="AK5" s="115"/>
      <c r="AL5" s="115"/>
      <c r="AM5" s="115"/>
      <c r="AN5" s="115"/>
      <c r="AO5" s="115"/>
      <c r="AP5" s="115"/>
      <c r="AQ5" s="116"/>
      <c r="AR5" s="124" t="s">
        <v>0</v>
      </c>
      <c r="AS5" s="125"/>
      <c r="AT5" s="124" t="s">
        <v>24</v>
      </c>
    </row>
    <row r="6" spans="1:46" s="12" customFormat="1" ht="87.6" customHeight="1" x14ac:dyDescent="0.3">
      <c r="A6" s="127"/>
      <c r="B6" s="127"/>
      <c r="C6" s="127"/>
      <c r="D6" s="127"/>
      <c r="E6" s="127"/>
      <c r="F6" s="127"/>
      <c r="G6" s="1" t="s">
        <v>133</v>
      </c>
      <c r="H6" s="1" t="s">
        <v>134</v>
      </c>
      <c r="I6" s="1" t="s">
        <v>135</v>
      </c>
      <c r="J6" s="1" t="s">
        <v>136</v>
      </c>
      <c r="K6" s="1" t="s">
        <v>137</v>
      </c>
      <c r="L6" s="127"/>
      <c r="M6" s="1" t="s">
        <v>138</v>
      </c>
      <c r="N6" s="1" t="s">
        <v>116</v>
      </c>
      <c r="O6" s="1" t="s">
        <v>139</v>
      </c>
      <c r="P6" s="1" t="s">
        <v>115</v>
      </c>
      <c r="Q6" s="1" t="s">
        <v>140</v>
      </c>
      <c r="R6" s="1" t="s">
        <v>117</v>
      </c>
      <c r="S6" s="1" t="s">
        <v>118</v>
      </c>
      <c r="T6" s="1" t="s">
        <v>141</v>
      </c>
      <c r="U6" s="13" t="s">
        <v>142</v>
      </c>
      <c r="V6" s="1" t="s">
        <v>143</v>
      </c>
      <c r="W6" s="13" t="s">
        <v>144</v>
      </c>
      <c r="X6" s="13" t="s">
        <v>145</v>
      </c>
      <c r="Y6" s="1" t="s">
        <v>69</v>
      </c>
      <c r="Z6" s="1" t="s">
        <v>72</v>
      </c>
      <c r="AA6" s="1" t="s">
        <v>146</v>
      </c>
      <c r="AB6" s="1" t="s">
        <v>147</v>
      </c>
      <c r="AC6" s="1" t="s">
        <v>148</v>
      </c>
      <c r="AD6" s="5" t="s">
        <v>149</v>
      </c>
      <c r="AE6" s="6" t="s">
        <v>16</v>
      </c>
      <c r="AF6" s="6" t="s">
        <v>150</v>
      </c>
      <c r="AG6" s="6" t="s">
        <v>151</v>
      </c>
      <c r="AH6" s="11" t="s">
        <v>152</v>
      </c>
      <c r="AI6" s="6" t="s">
        <v>153</v>
      </c>
      <c r="AJ6" s="6" t="s">
        <v>154</v>
      </c>
      <c r="AK6" s="6" t="s">
        <v>155</v>
      </c>
      <c r="AL6" s="6" t="s">
        <v>156</v>
      </c>
      <c r="AM6" s="6" t="s">
        <v>157</v>
      </c>
      <c r="AN6" s="6" t="s">
        <v>158</v>
      </c>
      <c r="AO6" s="6" t="s">
        <v>159</v>
      </c>
      <c r="AP6" s="6" t="s">
        <v>160</v>
      </c>
      <c r="AQ6" s="6" t="s">
        <v>161</v>
      </c>
      <c r="AR6" s="6" t="s">
        <v>162</v>
      </c>
      <c r="AS6" s="6" t="s">
        <v>163</v>
      </c>
      <c r="AT6" s="124"/>
    </row>
    <row r="7" spans="1:46" s="12" customFormat="1" ht="37.5" customHeight="1" x14ac:dyDescent="0.3">
      <c r="A7" s="15">
        <v>-1</v>
      </c>
      <c r="B7" s="15">
        <v>-2</v>
      </c>
      <c r="C7" s="13"/>
      <c r="D7" s="15">
        <v>-3</v>
      </c>
      <c r="E7" s="16"/>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c r="AA7" s="15">
        <v>-25</v>
      </c>
      <c r="AB7" s="15">
        <v>-26</v>
      </c>
      <c r="AC7" s="15">
        <v>-27</v>
      </c>
      <c r="AD7" s="17">
        <v>-28</v>
      </c>
      <c r="AE7" s="18">
        <v>-29</v>
      </c>
      <c r="AF7" s="18">
        <v>-30</v>
      </c>
      <c r="AG7" s="18">
        <v>-31</v>
      </c>
      <c r="AH7" s="18">
        <v>-32</v>
      </c>
      <c r="AI7" s="18">
        <v>-33</v>
      </c>
      <c r="AJ7" s="18">
        <v>-34</v>
      </c>
      <c r="AK7" s="18">
        <v>-35</v>
      </c>
      <c r="AL7" s="18">
        <v>-36</v>
      </c>
      <c r="AM7" s="18">
        <v>-37</v>
      </c>
      <c r="AN7" s="18">
        <v>-38</v>
      </c>
      <c r="AO7" s="18">
        <v>-39</v>
      </c>
      <c r="AP7" s="18">
        <v>-40</v>
      </c>
      <c r="AQ7" s="18">
        <v>-41</v>
      </c>
      <c r="AR7" s="18">
        <v>-42</v>
      </c>
      <c r="AS7" s="18">
        <v>-43</v>
      </c>
      <c r="AT7" s="18">
        <v>-44</v>
      </c>
    </row>
    <row r="8" spans="1:46" s="25" customFormat="1" ht="28.05" customHeight="1" x14ac:dyDescent="0.3">
      <c r="A8" s="19" t="s">
        <v>19</v>
      </c>
      <c r="B8" s="20" t="s">
        <v>27</v>
      </c>
      <c r="C8" s="20"/>
      <c r="D8" s="20"/>
      <c r="E8" s="21"/>
      <c r="F8" s="22"/>
      <c r="G8" s="22"/>
      <c r="H8" s="22"/>
      <c r="I8" s="22"/>
      <c r="J8" s="22"/>
      <c r="K8" s="22"/>
      <c r="L8" s="22"/>
      <c r="M8" s="22"/>
      <c r="N8" s="22"/>
      <c r="O8" s="22"/>
      <c r="P8" s="22"/>
      <c r="Q8" s="22"/>
      <c r="R8" s="22"/>
      <c r="S8" s="22"/>
      <c r="T8" s="22"/>
      <c r="U8" s="22"/>
      <c r="V8" s="22"/>
      <c r="W8" s="22"/>
      <c r="X8" s="22"/>
      <c r="Y8" s="23"/>
      <c r="Z8" s="22"/>
      <c r="AA8" s="22"/>
      <c r="AB8" s="22"/>
      <c r="AC8" s="22"/>
      <c r="AD8" s="24"/>
      <c r="AE8" s="22"/>
      <c r="AF8" s="22"/>
      <c r="AG8" s="22"/>
      <c r="AH8" s="22"/>
      <c r="AI8" s="22"/>
      <c r="AJ8" s="22"/>
      <c r="AK8" s="22"/>
      <c r="AL8" s="22"/>
      <c r="AM8" s="22"/>
      <c r="AN8" s="22"/>
      <c r="AO8" s="22"/>
      <c r="AP8" s="22"/>
      <c r="AQ8" s="22"/>
      <c r="AR8" s="22"/>
      <c r="AS8" s="22"/>
      <c r="AT8" s="22"/>
    </row>
    <row r="9" spans="1:46" s="34" customFormat="1" ht="30" customHeight="1" x14ac:dyDescent="0.3">
      <c r="A9" s="11">
        <v>1</v>
      </c>
      <c r="B9" s="26" t="s">
        <v>28</v>
      </c>
      <c r="C9" s="11" t="s">
        <v>114</v>
      </c>
      <c r="D9" s="27"/>
      <c r="E9" s="28" t="s">
        <v>29</v>
      </c>
      <c r="F9" s="11">
        <f>2026-1978</f>
        <v>48</v>
      </c>
      <c r="G9" s="11"/>
      <c r="H9" s="27" t="s">
        <v>30</v>
      </c>
      <c r="I9" s="11"/>
      <c r="J9" s="11"/>
      <c r="K9" s="11"/>
      <c r="L9" s="29" t="s">
        <v>31</v>
      </c>
      <c r="M9" s="11"/>
      <c r="N9" s="11"/>
      <c r="O9" s="11"/>
      <c r="P9" s="11"/>
      <c r="Q9" s="11" t="s">
        <v>6</v>
      </c>
      <c r="R9" s="11"/>
      <c r="S9" s="11"/>
      <c r="T9" s="11"/>
      <c r="U9" s="11"/>
      <c r="V9" s="11" t="s">
        <v>6</v>
      </c>
      <c r="W9" s="11"/>
      <c r="X9" s="11"/>
      <c r="Y9" s="30"/>
      <c r="Z9" s="27"/>
      <c r="AA9" s="31"/>
      <c r="AB9" s="11"/>
      <c r="AC9" s="11"/>
      <c r="AD9" s="32"/>
      <c r="AE9" s="33"/>
      <c r="AF9" s="3"/>
      <c r="AG9" s="3"/>
      <c r="AH9" s="27"/>
      <c r="AI9" s="27"/>
      <c r="AJ9" s="3"/>
      <c r="AK9" s="3"/>
      <c r="AL9" s="3"/>
      <c r="AM9" s="11"/>
      <c r="AN9" s="11"/>
      <c r="AO9" s="11"/>
      <c r="AP9" s="11"/>
      <c r="AQ9" s="11"/>
      <c r="AR9" s="11"/>
      <c r="AS9" s="11"/>
      <c r="AT9" s="11"/>
    </row>
    <row r="10" spans="1:46" s="34" customFormat="1" ht="30" customHeight="1" x14ac:dyDescent="0.3">
      <c r="A10" s="11">
        <v>2</v>
      </c>
      <c r="B10" s="35" t="s">
        <v>32</v>
      </c>
      <c r="C10" s="11" t="s">
        <v>114</v>
      </c>
      <c r="D10" s="27" t="s">
        <v>6</v>
      </c>
      <c r="E10" s="36" t="s">
        <v>33</v>
      </c>
      <c r="F10" s="11">
        <f>2026-1983</f>
        <v>43</v>
      </c>
      <c r="G10" s="11"/>
      <c r="H10" s="11"/>
      <c r="I10" s="37" t="s">
        <v>34</v>
      </c>
      <c r="J10" s="11"/>
      <c r="K10" s="11"/>
      <c r="L10" s="29" t="s">
        <v>35</v>
      </c>
      <c r="M10" s="11"/>
      <c r="N10" s="11"/>
      <c r="O10" s="11"/>
      <c r="P10" s="11"/>
      <c r="Q10" s="11" t="s">
        <v>6</v>
      </c>
      <c r="R10" s="11"/>
      <c r="S10" s="11"/>
      <c r="T10" s="11"/>
      <c r="U10" s="11"/>
      <c r="V10" s="11"/>
      <c r="W10" s="11"/>
      <c r="X10" s="11"/>
      <c r="Y10" s="30"/>
      <c r="Z10" s="37"/>
      <c r="AA10" s="37" t="s">
        <v>6</v>
      </c>
      <c r="AB10" s="11"/>
      <c r="AC10" s="38"/>
      <c r="AD10" s="32"/>
      <c r="AE10" s="33" t="s">
        <v>6</v>
      </c>
      <c r="AF10" s="3"/>
      <c r="AG10" s="3"/>
      <c r="AH10" s="27"/>
      <c r="AI10" s="27"/>
      <c r="AJ10" s="3"/>
      <c r="AK10" s="3"/>
      <c r="AL10" s="3"/>
      <c r="AM10" s="11"/>
      <c r="AN10" s="11"/>
      <c r="AO10" s="11"/>
      <c r="AP10" s="11"/>
      <c r="AQ10" s="11"/>
      <c r="AR10" s="11"/>
      <c r="AS10" s="11"/>
      <c r="AT10" s="11"/>
    </row>
    <row r="11" spans="1:46" s="34" customFormat="1" ht="30" customHeight="1" x14ac:dyDescent="0.3">
      <c r="A11" s="11">
        <v>3</v>
      </c>
      <c r="B11" s="26" t="s">
        <v>36</v>
      </c>
      <c r="C11" s="11" t="s">
        <v>114</v>
      </c>
      <c r="D11" s="27"/>
      <c r="E11" s="28" t="s">
        <v>37</v>
      </c>
      <c r="F11" s="11">
        <f>2026-1990</f>
        <v>36</v>
      </c>
      <c r="G11" s="11"/>
      <c r="H11" s="11"/>
      <c r="I11" s="37" t="s">
        <v>34</v>
      </c>
      <c r="J11" s="11"/>
      <c r="K11" s="11"/>
      <c r="L11" s="29" t="s">
        <v>38</v>
      </c>
      <c r="M11" s="11"/>
      <c r="N11" s="11"/>
      <c r="O11" s="11"/>
      <c r="P11" s="11"/>
      <c r="Q11" s="11" t="s">
        <v>6</v>
      </c>
      <c r="R11" s="11"/>
      <c r="S11" s="11"/>
      <c r="T11" s="11"/>
      <c r="U11" s="11"/>
      <c r="V11" s="11"/>
      <c r="W11" s="11"/>
      <c r="X11" s="11"/>
      <c r="Y11" s="30"/>
      <c r="Z11" s="27"/>
      <c r="AA11" s="31"/>
      <c r="AB11" s="11"/>
      <c r="AC11" s="39"/>
      <c r="AD11" s="32"/>
      <c r="AE11" s="33" t="s">
        <v>6</v>
      </c>
      <c r="AF11" s="3"/>
      <c r="AG11" s="3"/>
      <c r="AH11" s="27"/>
      <c r="AI11" s="27"/>
      <c r="AJ11" s="3"/>
      <c r="AK11" s="3"/>
      <c r="AL11" s="3"/>
      <c r="AM11" s="11"/>
      <c r="AN11" s="11"/>
      <c r="AO11" s="11"/>
      <c r="AP11" s="11"/>
      <c r="AQ11" s="11"/>
      <c r="AR11" s="11"/>
      <c r="AS11" s="11"/>
      <c r="AT11" s="11"/>
    </row>
    <row r="12" spans="1:46" s="25" customFormat="1" ht="30" customHeight="1" x14ac:dyDescent="0.3">
      <c r="A12" s="19" t="s">
        <v>39</v>
      </c>
      <c r="B12" s="20" t="s">
        <v>40</v>
      </c>
      <c r="C12" s="20"/>
      <c r="D12" s="20"/>
      <c r="E12" s="21"/>
      <c r="F12" s="22"/>
      <c r="G12" s="22"/>
      <c r="H12" s="22"/>
      <c r="I12" s="22"/>
      <c r="J12" s="22"/>
      <c r="K12" s="22"/>
      <c r="L12" s="22"/>
      <c r="M12" s="22"/>
      <c r="N12" s="22"/>
      <c r="O12" s="22"/>
      <c r="P12" s="22"/>
      <c r="Q12" s="22"/>
      <c r="R12" s="22"/>
      <c r="S12" s="22"/>
      <c r="T12" s="22"/>
      <c r="U12" s="22"/>
      <c r="V12" s="22"/>
      <c r="W12" s="22"/>
      <c r="X12" s="22"/>
      <c r="Y12" s="23"/>
      <c r="Z12" s="22"/>
      <c r="AA12" s="22"/>
      <c r="AB12" s="22"/>
      <c r="AC12" s="22"/>
      <c r="AD12" s="24"/>
      <c r="AE12" s="22"/>
      <c r="AF12" s="22"/>
      <c r="AG12" s="22"/>
      <c r="AH12" s="22"/>
      <c r="AI12" s="22"/>
      <c r="AJ12" s="22"/>
      <c r="AK12" s="22"/>
      <c r="AL12" s="22"/>
      <c r="AM12" s="22"/>
      <c r="AN12" s="22"/>
      <c r="AO12" s="22"/>
      <c r="AP12" s="22"/>
      <c r="AQ12" s="22"/>
      <c r="AR12" s="22"/>
      <c r="AS12" s="22"/>
      <c r="AT12" s="22"/>
    </row>
    <row r="13" spans="1:46" s="34" customFormat="1" ht="40.200000000000003" customHeight="1" x14ac:dyDescent="0.3">
      <c r="A13" s="11">
        <v>4</v>
      </c>
      <c r="B13" s="40" t="s">
        <v>41</v>
      </c>
      <c r="C13" s="11" t="s">
        <v>114</v>
      </c>
      <c r="D13" s="11" t="s">
        <v>6</v>
      </c>
      <c r="E13" s="41" t="s">
        <v>42</v>
      </c>
      <c r="F13" s="11">
        <f>2026-1986</f>
        <v>40</v>
      </c>
      <c r="G13" s="11"/>
      <c r="H13" s="27" t="s">
        <v>30</v>
      </c>
      <c r="I13" s="11"/>
      <c r="J13" s="11"/>
      <c r="K13" s="11"/>
      <c r="L13" s="42" t="s">
        <v>43</v>
      </c>
      <c r="M13" s="11"/>
      <c r="N13" s="11"/>
      <c r="O13" s="11" t="s">
        <v>6</v>
      </c>
      <c r="Q13" s="11"/>
      <c r="R13" s="11"/>
      <c r="S13" s="11"/>
      <c r="T13" s="11"/>
      <c r="U13" s="11" t="s">
        <v>6</v>
      </c>
      <c r="V13" s="11"/>
      <c r="W13" s="11"/>
      <c r="X13" s="11"/>
      <c r="Y13" s="30"/>
      <c r="Z13" s="2"/>
      <c r="AA13" s="2" t="s">
        <v>6</v>
      </c>
      <c r="AB13" s="11"/>
      <c r="AC13" s="43"/>
      <c r="AD13" s="44"/>
      <c r="AE13" s="27"/>
      <c r="AF13" s="45"/>
      <c r="AG13" s="27"/>
      <c r="AH13" s="27"/>
      <c r="AI13" s="27"/>
      <c r="AJ13" s="3"/>
      <c r="AK13" s="27"/>
      <c r="AL13" s="3"/>
      <c r="AM13" s="11"/>
      <c r="AN13" s="11"/>
      <c r="AO13" s="11"/>
      <c r="AP13" s="11"/>
      <c r="AQ13" s="11"/>
      <c r="AR13" s="11"/>
      <c r="AS13" s="11"/>
      <c r="AT13" s="11"/>
    </row>
    <row r="14" spans="1:46" s="34" customFormat="1" ht="30" customHeight="1" x14ac:dyDescent="0.3">
      <c r="A14" s="11">
        <v>5</v>
      </c>
      <c r="B14" s="35" t="s">
        <v>44</v>
      </c>
      <c r="C14" s="11" t="s">
        <v>114</v>
      </c>
      <c r="D14" s="27"/>
      <c r="E14" s="46" t="s">
        <v>45</v>
      </c>
      <c r="F14" s="11">
        <f>2026-1972</f>
        <v>54</v>
      </c>
      <c r="G14" s="11"/>
      <c r="H14" s="27" t="s">
        <v>30</v>
      </c>
      <c r="I14" s="11"/>
      <c r="J14" s="11"/>
      <c r="K14" s="11"/>
      <c r="L14" s="29" t="s">
        <v>46</v>
      </c>
      <c r="M14" s="11"/>
      <c r="N14" s="11"/>
      <c r="O14" s="11"/>
      <c r="P14" s="11"/>
      <c r="Q14" s="11" t="s">
        <v>6</v>
      </c>
      <c r="R14" s="11"/>
      <c r="S14" s="11"/>
      <c r="T14" s="11"/>
      <c r="U14" s="11"/>
      <c r="V14" s="11" t="s">
        <v>6</v>
      </c>
      <c r="W14" s="11"/>
      <c r="X14" s="11"/>
      <c r="Y14" s="30"/>
      <c r="Z14" s="27"/>
      <c r="AA14" s="37"/>
      <c r="AB14" s="11"/>
      <c r="AC14" s="47"/>
      <c r="AD14" s="32"/>
      <c r="AE14" s="33"/>
      <c r="AF14" s="3"/>
      <c r="AG14" s="3"/>
      <c r="AH14" s="27"/>
      <c r="AI14" s="27"/>
      <c r="AJ14" s="3"/>
      <c r="AK14" s="3"/>
      <c r="AL14" s="3"/>
      <c r="AM14" s="11"/>
      <c r="AN14" s="11"/>
      <c r="AO14" s="11"/>
      <c r="AP14" s="11"/>
      <c r="AQ14" s="11"/>
      <c r="AR14" s="11"/>
      <c r="AS14" s="11"/>
      <c r="AT14" s="11"/>
    </row>
    <row r="15" spans="1:46" s="34" customFormat="1" ht="50.4" customHeight="1" x14ac:dyDescent="0.3">
      <c r="A15" s="11">
        <v>6</v>
      </c>
      <c r="B15" s="40" t="s">
        <v>47</v>
      </c>
      <c r="C15" s="11" t="s">
        <v>114</v>
      </c>
      <c r="D15" s="27"/>
      <c r="E15" s="48" t="s">
        <v>48</v>
      </c>
      <c r="F15" s="11">
        <f>2026-1982</f>
        <v>44</v>
      </c>
      <c r="G15" s="11"/>
      <c r="H15" s="27" t="s">
        <v>30</v>
      </c>
      <c r="I15" s="11"/>
      <c r="J15" s="11"/>
      <c r="K15" s="11"/>
      <c r="L15" s="33" t="s">
        <v>49</v>
      </c>
      <c r="M15" s="11"/>
      <c r="N15" s="11"/>
      <c r="O15" s="11" t="s">
        <v>6</v>
      </c>
      <c r="Q15" s="11"/>
      <c r="R15" s="11"/>
      <c r="S15" s="11"/>
      <c r="T15" s="11"/>
      <c r="U15" s="11"/>
      <c r="V15" s="11" t="s">
        <v>6</v>
      </c>
      <c r="W15" s="11"/>
      <c r="X15" s="11"/>
      <c r="Y15" s="30"/>
      <c r="Z15" s="45"/>
      <c r="AA15" s="2"/>
      <c r="AB15" s="11"/>
      <c r="AC15" s="49"/>
      <c r="AD15" s="50"/>
      <c r="AE15" s="27"/>
      <c r="AF15" s="27"/>
      <c r="AG15" s="27"/>
      <c r="AH15" s="27"/>
      <c r="AI15" s="27"/>
      <c r="AJ15" s="3"/>
      <c r="AK15" s="27"/>
      <c r="AL15" s="3"/>
      <c r="AM15" s="11"/>
      <c r="AN15" s="11"/>
      <c r="AO15" s="11"/>
      <c r="AP15" s="11"/>
      <c r="AQ15" s="11"/>
      <c r="AR15" s="11"/>
      <c r="AS15" s="11"/>
      <c r="AT15" s="11"/>
    </row>
    <row r="16" spans="1:46" s="25" customFormat="1" ht="30" customHeight="1" x14ac:dyDescent="0.3">
      <c r="A16" s="19" t="s">
        <v>122</v>
      </c>
      <c r="B16" s="131" t="s">
        <v>50</v>
      </c>
      <c r="C16" s="132"/>
      <c r="D16" s="133"/>
      <c r="E16" s="51"/>
      <c r="F16" s="22"/>
      <c r="G16" s="22"/>
      <c r="H16" s="22"/>
      <c r="I16" s="22"/>
      <c r="J16" s="22"/>
      <c r="K16" s="22"/>
      <c r="L16" s="22"/>
      <c r="M16" s="22"/>
      <c r="N16" s="22"/>
      <c r="O16" s="22"/>
      <c r="P16" s="22"/>
      <c r="Q16" s="22"/>
      <c r="R16" s="22"/>
      <c r="S16" s="22"/>
      <c r="T16" s="22"/>
      <c r="U16" s="22"/>
      <c r="V16" s="22"/>
      <c r="W16" s="22"/>
      <c r="X16" s="22"/>
      <c r="Y16" s="23"/>
      <c r="Z16" s="22"/>
      <c r="AA16" s="22"/>
      <c r="AB16" s="22"/>
      <c r="AC16" s="22"/>
      <c r="AD16" s="24"/>
      <c r="AE16" s="22"/>
      <c r="AF16" s="22"/>
      <c r="AG16" s="22"/>
      <c r="AH16" s="22"/>
      <c r="AI16" s="22"/>
      <c r="AJ16" s="22"/>
      <c r="AK16" s="22"/>
      <c r="AL16" s="22"/>
      <c r="AM16" s="22"/>
      <c r="AN16" s="22"/>
      <c r="AO16" s="22"/>
      <c r="AP16" s="22"/>
      <c r="AQ16" s="22"/>
      <c r="AR16" s="22"/>
      <c r="AS16" s="22"/>
      <c r="AT16" s="22"/>
    </row>
    <row r="17" spans="1:46" s="34" customFormat="1" ht="30" customHeight="1" x14ac:dyDescent="0.3">
      <c r="A17" s="11">
        <v>7</v>
      </c>
      <c r="B17" s="35" t="s">
        <v>51</v>
      </c>
      <c r="C17" s="11" t="s">
        <v>114</v>
      </c>
      <c r="D17" s="27"/>
      <c r="E17" s="46" t="s">
        <v>52</v>
      </c>
      <c r="F17" s="11">
        <f>2026-1980</f>
        <v>46</v>
      </c>
      <c r="G17" s="11"/>
      <c r="H17" s="11"/>
      <c r="I17" s="27" t="s">
        <v>34</v>
      </c>
      <c r="J17" s="11"/>
      <c r="K17" s="11"/>
      <c r="L17" s="27" t="s">
        <v>53</v>
      </c>
      <c r="M17" s="11"/>
      <c r="N17" s="11"/>
      <c r="O17" s="11"/>
      <c r="P17" s="11"/>
      <c r="Q17" s="11" t="s">
        <v>6</v>
      </c>
      <c r="R17" s="11"/>
      <c r="S17" s="11"/>
      <c r="T17" s="11"/>
      <c r="U17" s="11"/>
      <c r="V17" s="11"/>
      <c r="W17" s="11" t="s">
        <v>6</v>
      </c>
      <c r="X17" s="11"/>
      <c r="Y17" s="52"/>
      <c r="Z17" s="27"/>
      <c r="AA17" s="37"/>
      <c r="AB17" s="11"/>
      <c r="AC17" s="47"/>
      <c r="AD17" s="32"/>
      <c r="AE17" s="33"/>
      <c r="AF17" s="3"/>
      <c r="AG17" s="3"/>
      <c r="AH17" s="27"/>
      <c r="AI17" s="27"/>
      <c r="AJ17" s="3"/>
      <c r="AK17" s="3"/>
      <c r="AL17" s="3"/>
      <c r="AM17" s="11"/>
      <c r="AN17" s="11"/>
      <c r="AO17" s="3"/>
      <c r="AP17" s="11"/>
      <c r="AQ17" s="11"/>
      <c r="AR17" s="11"/>
      <c r="AS17" s="11"/>
      <c r="AT17" s="11"/>
    </row>
    <row r="18" spans="1:46" s="34" customFormat="1" ht="30" customHeight="1" x14ac:dyDescent="0.3">
      <c r="A18" s="11">
        <v>8</v>
      </c>
      <c r="B18" s="26" t="s">
        <v>54</v>
      </c>
      <c r="C18" s="11" t="s">
        <v>114</v>
      </c>
      <c r="D18" s="27" t="s">
        <v>6</v>
      </c>
      <c r="E18" s="28" t="s">
        <v>55</v>
      </c>
      <c r="F18" s="11">
        <f>2026-1990</f>
        <v>36</v>
      </c>
      <c r="G18" s="11"/>
      <c r="H18" s="11"/>
      <c r="I18" s="27" t="s">
        <v>34</v>
      </c>
      <c r="J18" s="11"/>
      <c r="K18" s="11"/>
      <c r="L18" s="29" t="s">
        <v>35</v>
      </c>
      <c r="M18" s="11"/>
      <c r="N18" s="11"/>
      <c r="O18" s="11"/>
      <c r="P18" s="11"/>
      <c r="Q18" s="11"/>
      <c r="R18" s="11" t="s">
        <v>6</v>
      </c>
      <c r="S18" s="11"/>
      <c r="T18" s="11"/>
      <c r="U18" s="11"/>
      <c r="V18" s="11"/>
      <c r="W18" s="11"/>
      <c r="X18" s="11" t="s">
        <v>6</v>
      </c>
      <c r="Y18" s="30"/>
      <c r="Z18" s="27"/>
      <c r="AA18" s="31" t="s">
        <v>6</v>
      </c>
      <c r="AB18" s="11"/>
      <c r="AC18" s="39"/>
      <c r="AD18" s="32"/>
      <c r="AE18" s="33"/>
      <c r="AF18" s="3"/>
      <c r="AG18" s="3"/>
      <c r="AH18" s="27"/>
      <c r="AI18" s="27"/>
      <c r="AJ18" s="3"/>
      <c r="AK18" s="3"/>
      <c r="AL18" s="3"/>
      <c r="AM18" s="11"/>
      <c r="AN18" s="11"/>
      <c r="AO18" s="11"/>
      <c r="AP18" s="11"/>
      <c r="AQ18" s="11"/>
      <c r="AR18" s="11"/>
      <c r="AS18" s="11"/>
      <c r="AT18" s="11"/>
    </row>
    <row r="19" spans="1:46" s="34" customFormat="1" ht="39.6" customHeight="1" x14ac:dyDescent="0.3">
      <c r="A19" s="11">
        <v>9</v>
      </c>
      <c r="B19" s="53" t="s">
        <v>56</v>
      </c>
      <c r="C19" s="11" t="s">
        <v>114</v>
      </c>
      <c r="D19" s="27" t="s">
        <v>6</v>
      </c>
      <c r="E19" s="54" t="s">
        <v>57</v>
      </c>
      <c r="F19" s="11">
        <f>2026-1997</f>
        <v>29</v>
      </c>
      <c r="G19" s="11"/>
      <c r="H19" s="27" t="s">
        <v>30</v>
      </c>
      <c r="I19" s="11"/>
      <c r="J19" s="11"/>
      <c r="K19" s="11"/>
      <c r="L19" s="42" t="s">
        <v>58</v>
      </c>
      <c r="M19" s="11"/>
      <c r="N19" s="11"/>
      <c r="O19" s="11"/>
      <c r="P19" s="11" t="s">
        <v>6</v>
      </c>
      <c r="Q19" s="11"/>
      <c r="R19" s="11"/>
      <c r="S19" s="11"/>
      <c r="T19" s="11"/>
      <c r="U19" s="11"/>
      <c r="V19" s="11"/>
      <c r="W19" s="11"/>
      <c r="X19" s="11"/>
      <c r="Y19" s="30"/>
      <c r="Z19" s="45"/>
      <c r="AA19" s="45" t="s">
        <v>6</v>
      </c>
      <c r="AB19" s="11"/>
      <c r="AC19" s="55"/>
      <c r="AD19" s="44"/>
      <c r="AE19" s="27"/>
      <c r="AF19" s="27" t="s">
        <v>6</v>
      </c>
      <c r="AG19" s="27"/>
      <c r="AH19" s="27"/>
      <c r="AI19" s="27"/>
      <c r="AJ19" s="3"/>
      <c r="AK19" s="27"/>
      <c r="AL19" s="3"/>
      <c r="AM19" s="11"/>
      <c r="AN19" s="11"/>
      <c r="AO19" s="11"/>
      <c r="AP19" s="11"/>
      <c r="AQ19" s="11"/>
      <c r="AR19" s="11" t="s">
        <v>6</v>
      </c>
      <c r="AS19" s="11" t="s">
        <v>6</v>
      </c>
      <c r="AT19" s="11"/>
    </row>
    <row r="20" spans="1:46" s="34" customFormat="1" ht="30" customHeight="1" x14ac:dyDescent="0.3">
      <c r="A20" s="11">
        <v>10</v>
      </c>
      <c r="B20" s="26" t="s">
        <v>59</v>
      </c>
      <c r="C20" s="11" t="s">
        <v>114</v>
      </c>
      <c r="D20" s="27" t="s">
        <v>6</v>
      </c>
      <c r="E20" s="36" t="s">
        <v>60</v>
      </c>
      <c r="F20" s="11">
        <f>2026-1998</f>
        <v>28</v>
      </c>
      <c r="G20" s="11"/>
      <c r="H20" s="11"/>
      <c r="I20" s="27" t="s">
        <v>34</v>
      </c>
      <c r="J20" s="11"/>
      <c r="K20" s="11"/>
      <c r="L20" s="29" t="s">
        <v>61</v>
      </c>
      <c r="M20" s="11"/>
      <c r="N20" s="11"/>
      <c r="O20" s="11"/>
      <c r="P20" s="11"/>
      <c r="Q20" s="11"/>
      <c r="R20" s="11" t="s">
        <v>6</v>
      </c>
      <c r="S20" s="11"/>
      <c r="T20" s="11"/>
      <c r="U20" s="11"/>
      <c r="V20" s="11"/>
      <c r="W20" s="11"/>
      <c r="X20" s="11"/>
      <c r="Y20" s="30"/>
      <c r="Z20" s="37"/>
      <c r="AA20" s="31" t="s">
        <v>6</v>
      </c>
      <c r="AB20" s="11"/>
      <c r="AC20" s="38"/>
      <c r="AD20" s="32"/>
      <c r="AE20" s="33" t="s">
        <v>6</v>
      </c>
      <c r="AF20" s="3"/>
      <c r="AG20" s="3"/>
      <c r="AH20" s="27"/>
      <c r="AI20" s="27"/>
      <c r="AJ20" s="3"/>
      <c r="AK20" s="3"/>
      <c r="AL20" s="3"/>
      <c r="AM20" s="11"/>
      <c r="AN20" s="11"/>
      <c r="AO20" s="11"/>
      <c r="AP20" s="11"/>
      <c r="AQ20" s="11"/>
      <c r="AR20" s="11" t="s">
        <v>6</v>
      </c>
      <c r="AS20" s="11" t="s">
        <v>6</v>
      </c>
      <c r="AT20" s="11"/>
    </row>
    <row r="21" spans="1:46" s="34" customFormat="1" ht="30" customHeight="1" x14ac:dyDescent="0.3">
      <c r="A21" s="11">
        <v>11</v>
      </c>
      <c r="B21" s="35" t="s">
        <v>62</v>
      </c>
      <c r="C21" s="11" t="s">
        <v>114</v>
      </c>
      <c r="D21" s="27"/>
      <c r="E21" s="56" t="s">
        <v>63</v>
      </c>
      <c r="F21" s="11">
        <f>2026-1985</f>
        <v>41</v>
      </c>
      <c r="G21" s="11"/>
      <c r="H21" s="11"/>
      <c r="I21" s="27" t="s">
        <v>34</v>
      </c>
      <c r="J21" s="11"/>
      <c r="K21" s="11"/>
      <c r="L21" s="29" t="s">
        <v>64</v>
      </c>
      <c r="M21" s="11"/>
      <c r="N21" s="11"/>
      <c r="O21" s="11"/>
      <c r="P21" s="11"/>
      <c r="Q21" s="11" t="s">
        <v>6</v>
      </c>
      <c r="R21" s="11"/>
      <c r="S21" s="11"/>
      <c r="T21" s="11"/>
      <c r="U21" s="11"/>
      <c r="V21" s="11"/>
      <c r="W21" s="11"/>
      <c r="X21" s="11"/>
      <c r="Y21" s="30"/>
      <c r="Z21" s="37"/>
      <c r="AA21" s="37"/>
      <c r="AB21" s="11"/>
      <c r="AC21" s="38"/>
      <c r="AD21" s="32"/>
      <c r="AE21" s="33" t="s">
        <v>6</v>
      </c>
      <c r="AF21" s="3"/>
      <c r="AG21" s="3"/>
      <c r="AH21" s="27"/>
      <c r="AI21" s="27"/>
      <c r="AJ21" s="3"/>
      <c r="AK21" s="3"/>
      <c r="AL21" s="3"/>
      <c r="AM21" s="11"/>
      <c r="AN21" s="11"/>
      <c r="AO21" s="11"/>
      <c r="AP21" s="11"/>
      <c r="AQ21" s="11"/>
      <c r="AR21" s="11" t="s">
        <v>6</v>
      </c>
      <c r="AS21" s="11" t="s">
        <v>6</v>
      </c>
      <c r="AT21" s="11"/>
    </row>
    <row r="22" spans="1:46" s="34" customFormat="1" ht="30" customHeight="1" x14ac:dyDescent="0.3">
      <c r="A22" s="11">
        <v>12</v>
      </c>
      <c r="B22" s="40" t="s">
        <v>65</v>
      </c>
      <c r="C22" s="11" t="s">
        <v>114</v>
      </c>
      <c r="D22" s="27"/>
      <c r="E22" s="57" t="s">
        <v>66</v>
      </c>
      <c r="F22" s="11">
        <f>2026-1983</f>
        <v>43</v>
      </c>
      <c r="G22" s="11"/>
      <c r="H22" s="11"/>
      <c r="I22" s="27" t="s">
        <v>34</v>
      </c>
      <c r="J22" s="11"/>
      <c r="K22" s="11"/>
      <c r="L22" s="29" t="s">
        <v>67</v>
      </c>
      <c r="M22" s="11"/>
      <c r="N22" s="11"/>
      <c r="O22" s="11"/>
      <c r="P22" s="11"/>
      <c r="Q22" s="11"/>
      <c r="R22" s="11" t="s">
        <v>6</v>
      </c>
      <c r="S22" s="11"/>
      <c r="T22" s="11"/>
      <c r="U22" s="11"/>
      <c r="V22" s="11"/>
      <c r="W22" s="11"/>
      <c r="X22" s="11"/>
      <c r="Y22" s="30"/>
      <c r="Z22" s="27"/>
      <c r="AA22" s="2"/>
      <c r="AB22" s="11"/>
      <c r="AC22" s="58"/>
      <c r="AD22" s="32"/>
      <c r="AE22" s="33"/>
      <c r="AF22" s="3" t="s">
        <v>6</v>
      </c>
      <c r="AG22" s="3"/>
      <c r="AH22" s="27"/>
      <c r="AI22" s="27"/>
      <c r="AJ22" s="3"/>
      <c r="AK22" s="3"/>
      <c r="AL22" s="3"/>
      <c r="AM22" s="11"/>
      <c r="AN22" s="11"/>
      <c r="AO22" s="11"/>
      <c r="AP22" s="11"/>
      <c r="AQ22" s="11"/>
      <c r="AR22" s="11" t="s">
        <v>6</v>
      </c>
      <c r="AS22" s="11" t="s">
        <v>6</v>
      </c>
      <c r="AT22" s="11"/>
    </row>
    <row r="23" spans="1:46" s="25" customFormat="1" ht="30" customHeight="1" x14ac:dyDescent="0.3">
      <c r="A23" s="19" t="s">
        <v>123</v>
      </c>
      <c r="B23" s="120" t="s">
        <v>68</v>
      </c>
      <c r="C23" s="120"/>
      <c r="D23" s="120"/>
      <c r="E23" s="21"/>
      <c r="F23" s="22"/>
      <c r="G23" s="22"/>
      <c r="H23" s="22"/>
      <c r="I23" s="22"/>
      <c r="J23" s="22"/>
      <c r="K23" s="22"/>
      <c r="L23" s="22"/>
      <c r="M23" s="22"/>
      <c r="N23" s="22"/>
      <c r="O23" s="22"/>
      <c r="P23" s="22"/>
      <c r="Q23" s="22"/>
      <c r="R23" s="22"/>
      <c r="S23" s="22"/>
      <c r="T23" s="22"/>
      <c r="U23" s="22"/>
      <c r="V23" s="22"/>
      <c r="W23" s="22"/>
      <c r="X23" s="22"/>
      <c r="Y23" s="23"/>
      <c r="Z23" s="22"/>
      <c r="AA23" s="22"/>
      <c r="AB23" s="22"/>
      <c r="AC23" s="22"/>
      <c r="AD23" s="24"/>
      <c r="AE23" s="22"/>
      <c r="AF23" s="22"/>
      <c r="AG23" s="22"/>
      <c r="AH23" s="22"/>
      <c r="AI23" s="22"/>
      <c r="AJ23" s="22"/>
      <c r="AK23" s="22"/>
      <c r="AL23" s="22"/>
      <c r="AM23" s="22"/>
      <c r="AN23" s="22"/>
      <c r="AO23" s="22"/>
      <c r="AP23" s="22"/>
      <c r="AQ23" s="22"/>
      <c r="AR23" s="22"/>
      <c r="AS23" s="22"/>
      <c r="AT23" s="22"/>
    </row>
    <row r="24" spans="1:46" s="34" customFormat="1" ht="30" customHeight="1" x14ac:dyDescent="0.3">
      <c r="A24" s="11">
        <v>13</v>
      </c>
      <c r="B24" s="26" t="s">
        <v>70</v>
      </c>
      <c r="C24" s="11" t="s">
        <v>114</v>
      </c>
      <c r="D24" s="11"/>
      <c r="E24" s="28">
        <v>29504</v>
      </c>
      <c r="F24" s="11">
        <f>2026-1980</f>
        <v>46</v>
      </c>
      <c r="G24" s="11"/>
      <c r="H24" s="27" t="s">
        <v>30</v>
      </c>
      <c r="I24" s="11"/>
      <c r="J24" s="11"/>
      <c r="K24" s="11"/>
      <c r="L24" s="29" t="s">
        <v>71</v>
      </c>
      <c r="M24" s="11"/>
      <c r="N24" s="11"/>
      <c r="O24" s="11"/>
      <c r="P24" s="11"/>
      <c r="Q24" s="11" t="s">
        <v>6</v>
      </c>
      <c r="R24" s="11"/>
      <c r="S24" s="11"/>
      <c r="T24" s="11"/>
      <c r="U24" s="11"/>
      <c r="V24" s="11"/>
      <c r="W24" s="11"/>
      <c r="X24" s="11"/>
      <c r="Y24" s="30" t="s">
        <v>6</v>
      </c>
      <c r="Z24" s="27"/>
      <c r="AA24" s="31"/>
      <c r="AB24" s="11"/>
      <c r="AC24" s="39"/>
      <c r="AD24" s="32"/>
      <c r="AE24" s="33"/>
      <c r="AF24" s="3"/>
      <c r="AG24" s="3"/>
      <c r="AH24" s="27"/>
      <c r="AI24" s="27"/>
      <c r="AJ24" s="3"/>
      <c r="AK24" s="3"/>
      <c r="AL24" s="3"/>
      <c r="AM24" s="11"/>
      <c r="AN24" s="11"/>
      <c r="AO24" s="11"/>
      <c r="AP24" s="11"/>
      <c r="AQ24" s="11"/>
      <c r="AR24" s="11"/>
      <c r="AS24" s="11"/>
      <c r="AT24" s="11"/>
    </row>
    <row r="25" spans="1:46" s="34" customFormat="1" ht="30" customHeight="1" x14ac:dyDescent="0.3">
      <c r="A25" s="27">
        <v>14</v>
      </c>
      <c r="B25" s="35" t="s">
        <v>73</v>
      </c>
      <c r="C25" s="11" t="s">
        <v>114</v>
      </c>
      <c r="D25" s="27"/>
      <c r="E25" s="46" t="s">
        <v>74</v>
      </c>
      <c r="F25" s="11">
        <f>2026-1977</f>
        <v>49</v>
      </c>
      <c r="G25" s="11"/>
      <c r="H25" s="11"/>
      <c r="I25" s="27" t="s">
        <v>34</v>
      </c>
      <c r="J25" s="11"/>
      <c r="K25" s="11"/>
      <c r="L25" s="29" t="s">
        <v>64</v>
      </c>
      <c r="M25" s="11"/>
      <c r="N25" s="11"/>
      <c r="O25" s="11"/>
      <c r="P25" s="11"/>
      <c r="Q25" s="11" t="s">
        <v>6</v>
      </c>
      <c r="R25" s="11"/>
      <c r="S25" s="11"/>
      <c r="T25" s="11"/>
      <c r="U25" s="11"/>
      <c r="V25" s="11"/>
      <c r="W25" s="11"/>
      <c r="X25" s="11"/>
      <c r="Y25" s="30"/>
      <c r="Z25" s="27" t="s">
        <v>6</v>
      </c>
      <c r="AA25" s="37"/>
      <c r="AB25" s="11"/>
      <c r="AC25" s="47"/>
      <c r="AD25" s="32"/>
      <c r="AE25" s="33"/>
      <c r="AF25" s="3"/>
      <c r="AG25" s="3"/>
      <c r="AH25" s="27"/>
      <c r="AI25" s="27"/>
      <c r="AJ25" s="3"/>
      <c r="AK25" s="3"/>
      <c r="AL25" s="3"/>
      <c r="AM25" s="11"/>
      <c r="AN25" s="11"/>
      <c r="AO25" s="11"/>
      <c r="AP25" s="11"/>
      <c r="AQ25" s="11"/>
      <c r="AR25" s="11"/>
      <c r="AS25" s="11"/>
      <c r="AT25" s="11"/>
    </row>
    <row r="26" spans="1:46" s="34" customFormat="1" ht="30" customHeight="1" x14ac:dyDescent="0.3">
      <c r="A26" s="11">
        <v>15</v>
      </c>
      <c r="B26" s="35" t="s">
        <v>75</v>
      </c>
      <c r="C26" s="11" t="s">
        <v>114</v>
      </c>
      <c r="D26" s="27"/>
      <c r="E26" s="36" t="s">
        <v>76</v>
      </c>
      <c r="F26" s="11">
        <f>2026-1984</f>
        <v>42</v>
      </c>
      <c r="G26" s="11"/>
      <c r="H26" s="11"/>
      <c r="I26" s="27" t="s">
        <v>34</v>
      </c>
      <c r="J26" s="11"/>
      <c r="K26" s="11"/>
      <c r="L26" s="29" t="s">
        <v>77</v>
      </c>
      <c r="M26" s="11"/>
      <c r="N26" s="11"/>
      <c r="O26" s="11"/>
      <c r="P26" s="11"/>
      <c r="Q26" s="11"/>
      <c r="R26" s="11" t="s">
        <v>6</v>
      </c>
      <c r="S26" s="11"/>
      <c r="T26" s="11"/>
      <c r="U26" s="11"/>
      <c r="V26" s="11"/>
      <c r="W26" s="11"/>
      <c r="X26" s="11"/>
      <c r="Y26" s="30"/>
      <c r="Z26" s="37"/>
      <c r="AA26" s="37"/>
      <c r="AB26" s="11"/>
      <c r="AC26" s="38"/>
      <c r="AD26" s="32"/>
      <c r="AE26" s="33"/>
      <c r="AF26" s="3"/>
      <c r="AG26" s="3"/>
      <c r="AH26" s="27"/>
      <c r="AI26" s="27"/>
      <c r="AJ26" s="3"/>
      <c r="AK26" s="3"/>
      <c r="AL26" s="3"/>
      <c r="AM26" s="11" t="s">
        <v>6</v>
      </c>
      <c r="AN26" s="11"/>
      <c r="AO26" s="11" t="s">
        <v>6</v>
      </c>
      <c r="AP26" s="11"/>
      <c r="AQ26" s="11" t="s">
        <v>6</v>
      </c>
      <c r="AR26" s="11" t="s">
        <v>6</v>
      </c>
      <c r="AS26" s="11" t="s">
        <v>6</v>
      </c>
      <c r="AT26" s="11"/>
    </row>
    <row r="27" spans="1:46" s="34" customFormat="1" ht="30" customHeight="1" x14ac:dyDescent="0.3">
      <c r="A27" s="11">
        <v>16</v>
      </c>
      <c r="B27" s="35" t="s">
        <v>78</v>
      </c>
      <c r="C27" s="11" t="s">
        <v>114</v>
      </c>
      <c r="D27" s="11" t="s">
        <v>6</v>
      </c>
      <c r="E27" s="36" t="s">
        <v>79</v>
      </c>
      <c r="F27" s="11">
        <f>2026-1990</f>
        <v>36</v>
      </c>
      <c r="G27" s="11"/>
      <c r="H27" s="11"/>
      <c r="I27" s="27" t="s">
        <v>34</v>
      </c>
      <c r="J27" s="11"/>
      <c r="K27" s="11"/>
      <c r="L27" s="29" t="s">
        <v>80</v>
      </c>
      <c r="M27" s="11"/>
      <c r="N27" s="11"/>
      <c r="O27" s="11"/>
      <c r="P27" s="11"/>
      <c r="Q27" s="11"/>
      <c r="R27" s="11" t="s">
        <v>6</v>
      </c>
      <c r="S27" s="11"/>
      <c r="T27" s="11"/>
      <c r="U27" s="11"/>
      <c r="V27" s="11"/>
      <c r="W27" s="11"/>
      <c r="X27" s="11"/>
      <c r="Y27" s="30"/>
      <c r="Z27" s="37"/>
      <c r="AA27" s="37"/>
      <c r="AB27" s="11"/>
      <c r="AC27" s="38"/>
      <c r="AD27" s="32"/>
      <c r="AE27" s="33"/>
      <c r="AF27" s="3"/>
      <c r="AG27" s="3"/>
      <c r="AH27" s="27"/>
      <c r="AI27" s="27"/>
      <c r="AJ27" s="3"/>
      <c r="AK27" s="3"/>
      <c r="AL27" s="3" t="s">
        <v>6</v>
      </c>
      <c r="AM27" s="11"/>
      <c r="AN27" s="11"/>
      <c r="AO27" s="11" t="s">
        <v>6</v>
      </c>
      <c r="AP27" s="11" t="s">
        <v>6</v>
      </c>
      <c r="AQ27" s="11"/>
      <c r="AR27" s="11" t="s">
        <v>6</v>
      </c>
      <c r="AS27" s="11" t="s">
        <v>6</v>
      </c>
      <c r="AT27" s="11"/>
    </row>
    <row r="28" spans="1:46" s="34" customFormat="1" ht="30" customHeight="1" x14ac:dyDescent="0.3">
      <c r="A28" s="27">
        <v>17</v>
      </c>
      <c r="B28" s="35" t="s">
        <v>81</v>
      </c>
      <c r="C28" s="11" t="s">
        <v>114</v>
      </c>
      <c r="D28" s="27"/>
      <c r="E28" s="36" t="s">
        <v>82</v>
      </c>
      <c r="F28" s="11">
        <f>2026-1987</f>
        <v>39</v>
      </c>
      <c r="G28" s="11"/>
      <c r="H28" s="11"/>
      <c r="I28" s="27" t="s">
        <v>34</v>
      </c>
      <c r="J28" s="11"/>
      <c r="K28" s="11"/>
      <c r="L28" s="29" t="s">
        <v>83</v>
      </c>
      <c r="M28" s="11"/>
      <c r="N28" s="11"/>
      <c r="O28" s="11"/>
      <c r="P28" s="11"/>
      <c r="Q28" s="11"/>
      <c r="R28" s="11" t="s">
        <v>6</v>
      </c>
      <c r="S28" s="11"/>
      <c r="T28" s="11"/>
      <c r="U28" s="11"/>
      <c r="V28" s="11"/>
      <c r="W28" s="11"/>
      <c r="X28" s="11"/>
      <c r="Y28" s="30"/>
      <c r="Z28" s="59"/>
      <c r="AA28" s="37"/>
      <c r="AB28" s="11"/>
      <c r="AC28" s="38"/>
      <c r="AD28" s="32"/>
      <c r="AE28" s="33"/>
      <c r="AF28" s="3"/>
      <c r="AG28" s="3"/>
      <c r="AH28" s="27" t="s">
        <v>6</v>
      </c>
      <c r="AI28" s="27"/>
      <c r="AJ28" s="3"/>
      <c r="AK28" s="3"/>
      <c r="AL28" s="3"/>
      <c r="AM28" s="11"/>
      <c r="AN28" s="11" t="s">
        <v>6</v>
      </c>
      <c r="AO28" s="11"/>
      <c r="AP28" s="11"/>
      <c r="AQ28" s="11" t="s">
        <v>6</v>
      </c>
      <c r="AR28" s="11" t="s">
        <v>6</v>
      </c>
      <c r="AS28" s="11" t="s">
        <v>6</v>
      </c>
      <c r="AT28" s="11"/>
    </row>
    <row r="29" spans="1:46" s="34" customFormat="1" ht="30" customHeight="1" x14ac:dyDescent="0.3">
      <c r="A29" s="11">
        <v>18</v>
      </c>
      <c r="B29" s="35" t="s">
        <v>84</v>
      </c>
      <c r="C29" s="11" t="s">
        <v>114</v>
      </c>
      <c r="D29" s="27" t="s">
        <v>6</v>
      </c>
      <c r="E29" s="36" t="s">
        <v>85</v>
      </c>
      <c r="F29" s="11">
        <v>46</v>
      </c>
      <c r="G29" s="11"/>
      <c r="H29" s="11"/>
      <c r="I29" s="27" t="s">
        <v>34</v>
      </c>
      <c r="J29" s="11"/>
      <c r="K29" s="11"/>
      <c r="L29" s="29" t="s">
        <v>164</v>
      </c>
      <c r="M29" s="11"/>
      <c r="N29" s="11" t="s">
        <v>6</v>
      </c>
      <c r="O29" s="11"/>
      <c r="P29" s="11"/>
      <c r="Q29" s="11"/>
      <c r="R29" s="11"/>
      <c r="S29" s="11"/>
      <c r="T29" s="11"/>
      <c r="U29" s="11"/>
      <c r="V29" s="11"/>
      <c r="W29" s="11"/>
      <c r="X29" s="11"/>
      <c r="Y29" s="30"/>
      <c r="Z29" s="59"/>
      <c r="AA29" s="37"/>
      <c r="AB29" s="11"/>
      <c r="AC29" s="38"/>
      <c r="AD29" s="32"/>
      <c r="AE29" s="33"/>
      <c r="AF29" s="3"/>
      <c r="AG29" s="3"/>
      <c r="AH29" s="27"/>
      <c r="AI29" s="27"/>
      <c r="AJ29" s="3"/>
      <c r="AK29" s="3"/>
      <c r="AL29" s="3" t="s">
        <v>6</v>
      </c>
      <c r="AM29" s="11"/>
      <c r="AN29" s="11"/>
      <c r="AO29" s="11"/>
      <c r="AP29" s="11"/>
      <c r="AQ29" s="11" t="s">
        <v>6</v>
      </c>
      <c r="AR29" s="11" t="s">
        <v>6</v>
      </c>
      <c r="AS29" s="11" t="s">
        <v>6</v>
      </c>
      <c r="AT29" s="11"/>
    </row>
    <row r="30" spans="1:46" s="25" customFormat="1" ht="30" customHeight="1" x14ac:dyDescent="0.3">
      <c r="A30" s="60" t="s">
        <v>124</v>
      </c>
      <c r="B30" s="117" t="s">
        <v>86</v>
      </c>
      <c r="C30" s="118"/>
      <c r="D30" s="119"/>
      <c r="E30" s="21"/>
      <c r="F30" s="22"/>
      <c r="G30" s="22"/>
      <c r="H30" s="22"/>
      <c r="I30" s="22"/>
      <c r="J30" s="22"/>
      <c r="K30" s="22"/>
      <c r="L30" s="22"/>
      <c r="M30" s="22"/>
      <c r="N30" s="22"/>
      <c r="O30" s="22"/>
      <c r="P30" s="22"/>
      <c r="Q30" s="22"/>
      <c r="R30" s="22"/>
      <c r="S30" s="22"/>
      <c r="T30" s="22"/>
      <c r="U30" s="22"/>
      <c r="V30" s="22"/>
      <c r="W30" s="22"/>
      <c r="X30" s="22"/>
      <c r="Y30" s="23"/>
      <c r="Z30" s="22"/>
      <c r="AA30" s="22"/>
      <c r="AB30" s="22"/>
      <c r="AC30" s="22"/>
      <c r="AD30" s="24"/>
      <c r="AE30" s="22"/>
      <c r="AF30" s="22"/>
      <c r="AG30" s="22"/>
      <c r="AH30" s="22"/>
      <c r="AI30" s="22"/>
      <c r="AJ30" s="22"/>
      <c r="AK30" s="22"/>
      <c r="AL30" s="22"/>
      <c r="AM30" s="22"/>
      <c r="AN30" s="22"/>
      <c r="AO30" s="22"/>
      <c r="AP30" s="22"/>
      <c r="AQ30" s="22"/>
      <c r="AR30" s="22"/>
      <c r="AS30" s="22"/>
      <c r="AT30" s="22"/>
    </row>
    <row r="31" spans="1:46" s="34" customFormat="1" ht="30" customHeight="1" x14ac:dyDescent="0.3">
      <c r="A31" s="27">
        <v>19</v>
      </c>
      <c r="B31" s="35" t="s">
        <v>87</v>
      </c>
      <c r="C31" s="11" t="s">
        <v>114</v>
      </c>
      <c r="D31" s="27"/>
      <c r="E31" s="36" t="s">
        <v>88</v>
      </c>
      <c r="F31" s="11">
        <f>2026-1978</f>
        <v>48</v>
      </c>
      <c r="G31" s="11"/>
      <c r="H31" s="11"/>
      <c r="I31" s="27" t="s">
        <v>34</v>
      </c>
      <c r="J31" s="11"/>
      <c r="K31" s="11"/>
      <c r="L31" s="29" t="s">
        <v>64</v>
      </c>
      <c r="M31" s="11"/>
      <c r="N31" s="11"/>
      <c r="O31" s="11"/>
      <c r="P31" s="11"/>
      <c r="Q31" s="11" t="s">
        <v>6</v>
      </c>
      <c r="R31" s="11"/>
      <c r="S31" s="11"/>
      <c r="T31" s="11"/>
      <c r="U31" s="11"/>
      <c r="V31" s="11"/>
      <c r="W31" s="11"/>
      <c r="X31" s="11"/>
      <c r="Y31" s="30" t="s">
        <v>6</v>
      </c>
      <c r="Z31" s="37"/>
      <c r="AA31" s="37"/>
      <c r="AB31" s="11"/>
      <c r="AC31" s="38"/>
      <c r="AD31" s="32"/>
      <c r="AE31" s="33"/>
      <c r="AF31" s="3"/>
      <c r="AG31" s="3"/>
      <c r="AH31" s="27"/>
      <c r="AI31" s="27"/>
      <c r="AJ31" s="3"/>
      <c r="AK31" s="3"/>
      <c r="AL31" s="3"/>
      <c r="AM31" s="11"/>
      <c r="AN31" s="11"/>
      <c r="AO31" s="11"/>
      <c r="AP31" s="11"/>
      <c r="AQ31" s="11"/>
      <c r="AR31" s="11"/>
      <c r="AS31" s="11"/>
      <c r="AT31" s="11"/>
    </row>
    <row r="32" spans="1:46" s="34" customFormat="1" ht="30" customHeight="1" x14ac:dyDescent="0.3">
      <c r="A32" s="27">
        <v>20</v>
      </c>
      <c r="B32" s="40" t="s">
        <v>89</v>
      </c>
      <c r="C32" s="11" t="s">
        <v>114</v>
      </c>
      <c r="D32" s="27"/>
      <c r="E32" s="48" t="s">
        <v>90</v>
      </c>
      <c r="F32" s="11">
        <f>2026-1989</f>
        <v>37</v>
      </c>
      <c r="G32" s="11"/>
      <c r="H32" s="45" t="s">
        <v>30</v>
      </c>
      <c r="I32" s="11"/>
      <c r="J32" s="11"/>
      <c r="K32" s="11"/>
      <c r="L32" s="42" t="s">
        <v>91</v>
      </c>
      <c r="M32" s="11"/>
      <c r="N32" s="11"/>
      <c r="O32" s="11"/>
      <c r="P32" s="11" t="s">
        <v>6</v>
      </c>
      <c r="Q32" s="11"/>
      <c r="R32" s="11"/>
      <c r="S32" s="11"/>
      <c r="T32" s="11"/>
      <c r="U32" s="11"/>
      <c r="V32" s="11"/>
      <c r="W32" s="11"/>
      <c r="X32" s="11"/>
      <c r="Y32" s="30"/>
      <c r="Z32" s="34" t="s">
        <v>6</v>
      </c>
      <c r="AA32" s="2"/>
      <c r="AB32" s="11"/>
      <c r="AC32" s="49"/>
      <c r="AD32" s="44"/>
      <c r="AE32" s="45"/>
      <c r="AF32" s="45"/>
      <c r="AG32" s="45"/>
      <c r="AH32" s="45"/>
      <c r="AI32" s="45"/>
      <c r="AJ32" s="45"/>
      <c r="AK32" s="45"/>
      <c r="AL32" s="3"/>
      <c r="AM32" s="11"/>
      <c r="AN32" s="11"/>
      <c r="AO32" s="11"/>
      <c r="AP32" s="11"/>
      <c r="AQ32" s="11"/>
      <c r="AR32" s="11"/>
      <c r="AS32" s="11"/>
      <c r="AT32" s="11"/>
    </row>
    <row r="33" spans="1:46" s="34" customFormat="1" ht="30" customHeight="1" x14ac:dyDescent="0.3">
      <c r="A33" s="11">
        <v>21</v>
      </c>
      <c r="B33" s="35" t="s">
        <v>92</v>
      </c>
      <c r="C33" s="11" t="s">
        <v>114</v>
      </c>
      <c r="D33" s="27"/>
      <c r="E33" s="36">
        <v>30936</v>
      </c>
      <c r="F33" s="11">
        <f>2026-1984</f>
        <v>42</v>
      </c>
      <c r="G33" s="11"/>
      <c r="H33" s="11"/>
      <c r="I33" s="3" t="s">
        <v>34</v>
      </c>
      <c r="J33" s="11"/>
      <c r="K33" s="11"/>
      <c r="L33" s="29" t="s">
        <v>93</v>
      </c>
      <c r="M33" s="11"/>
      <c r="N33" s="11"/>
      <c r="O33" s="11"/>
      <c r="P33" s="11"/>
      <c r="Q33" s="11"/>
      <c r="R33" s="11" t="s">
        <v>6</v>
      </c>
      <c r="S33" s="11"/>
      <c r="T33" s="11"/>
      <c r="U33" s="11"/>
      <c r="V33" s="11"/>
      <c r="W33" s="11"/>
      <c r="X33" s="11"/>
      <c r="Y33" s="30"/>
      <c r="Z33" s="45" t="s">
        <v>6</v>
      </c>
      <c r="AA33" s="37"/>
      <c r="AB33" s="11"/>
      <c r="AC33" s="38"/>
      <c r="AD33" s="32"/>
      <c r="AE33" s="33"/>
      <c r="AF33" s="3"/>
      <c r="AG33" s="3"/>
      <c r="AH33" s="27"/>
      <c r="AI33" s="27"/>
      <c r="AJ33" s="3"/>
      <c r="AK33" s="3"/>
      <c r="AL33" s="3"/>
      <c r="AM33" s="11"/>
      <c r="AN33" s="11"/>
      <c r="AO33" s="11"/>
      <c r="AP33" s="11"/>
      <c r="AQ33" s="11"/>
      <c r="AR33" s="11"/>
      <c r="AS33" s="11"/>
      <c r="AT33" s="11"/>
    </row>
    <row r="34" spans="1:46" s="34" customFormat="1" ht="30" customHeight="1" x14ac:dyDescent="0.3">
      <c r="A34" s="27">
        <v>22</v>
      </c>
      <c r="B34" s="4" t="s">
        <v>94</v>
      </c>
      <c r="C34" s="11" t="s">
        <v>114</v>
      </c>
      <c r="D34" s="27" t="s">
        <v>6</v>
      </c>
      <c r="E34" s="61" t="s">
        <v>95</v>
      </c>
      <c r="F34" s="11">
        <f>2026-1991</f>
        <v>35</v>
      </c>
      <c r="G34" s="11"/>
      <c r="H34" s="11"/>
      <c r="I34" s="3" t="s">
        <v>34</v>
      </c>
      <c r="J34" s="11"/>
      <c r="K34" s="11"/>
      <c r="L34" s="62" t="s">
        <v>35</v>
      </c>
      <c r="M34" s="11"/>
      <c r="N34" s="11"/>
      <c r="O34" s="11"/>
      <c r="P34" s="11" t="s">
        <v>6</v>
      </c>
      <c r="Q34" s="11"/>
      <c r="R34" s="11"/>
      <c r="S34" s="11"/>
      <c r="T34" s="11"/>
      <c r="U34" s="11"/>
      <c r="V34" s="11"/>
      <c r="W34" s="11"/>
      <c r="X34" s="11"/>
      <c r="Y34" s="30"/>
      <c r="Z34" s="3"/>
      <c r="AA34" s="3"/>
      <c r="AB34" s="11"/>
      <c r="AC34" s="62"/>
      <c r="AD34" s="63"/>
      <c r="AE34" s="3"/>
      <c r="AF34" s="3"/>
      <c r="AG34" s="3"/>
      <c r="AH34" s="3" t="s">
        <v>6</v>
      </c>
      <c r="AI34" s="3"/>
      <c r="AJ34" s="3"/>
      <c r="AK34" s="3"/>
      <c r="AL34" s="3"/>
      <c r="AM34" s="11"/>
      <c r="AN34" s="11"/>
      <c r="AO34" s="11"/>
      <c r="AP34" s="11"/>
      <c r="AQ34" s="11"/>
      <c r="AR34" s="11" t="s">
        <v>6</v>
      </c>
      <c r="AS34" s="11" t="s">
        <v>6</v>
      </c>
      <c r="AT34" s="11"/>
    </row>
    <row r="35" spans="1:46" s="34" customFormat="1" ht="30" customHeight="1" x14ac:dyDescent="0.3">
      <c r="A35" s="27">
        <v>23</v>
      </c>
      <c r="B35" s="35" t="s">
        <v>96</v>
      </c>
      <c r="C35" s="11" t="s">
        <v>114</v>
      </c>
      <c r="D35" s="27"/>
      <c r="E35" s="46" t="s">
        <v>97</v>
      </c>
      <c r="F35" s="11">
        <f>2026-1989</f>
        <v>37</v>
      </c>
      <c r="G35" s="11"/>
      <c r="H35" s="37" t="s">
        <v>30</v>
      </c>
      <c r="I35" s="11"/>
      <c r="J35" s="11"/>
      <c r="K35" s="11"/>
      <c r="L35" s="29" t="s">
        <v>98</v>
      </c>
      <c r="M35" s="11"/>
      <c r="N35" s="11"/>
      <c r="O35" s="11"/>
      <c r="P35" s="11"/>
      <c r="Q35" s="11"/>
      <c r="R35" s="11" t="s">
        <v>6</v>
      </c>
      <c r="S35" s="11"/>
      <c r="T35" s="11"/>
      <c r="U35" s="11"/>
      <c r="V35" s="11"/>
      <c r="W35" s="11"/>
      <c r="X35" s="11"/>
      <c r="Y35" s="30"/>
      <c r="Z35" s="37"/>
      <c r="AA35" s="37"/>
      <c r="AB35" s="11"/>
      <c r="AC35" s="47"/>
      <c r="AD35" s="32"/>
      <c r="AE35" s="33"/>
      <c r="AF35" s="3"/>
      <c r="AG35" s="3"/>
      <c r="AH35" s="27"/>
      <c r="AI35" s="27"/>
      <c r="AJ35" s="3"/>
      <c r="AK35" s="3" t="s">
        <v>6</v>
      </c>
      <c r="AL35" s="3"/>
      <c r="AM35" s="11"/>
      <c r="AN35" s="11"/>
      <c r="AO35" s="11"/>
      <c r="AP35" s="11"/>
      <c r="AQ35" s="11"/>
      <c r="AR35" s="11" t="s">
        <v>6</v>
      </c>
      <c r="AS35" s="11" t="s">
        <v>6</v>
      </c>
      <c r="AT35" s="11"/>
    </row>
    <row r="36" spans="1:46" s="34" customFormat="1" ht="30" customHeight="1" x14ac:dyDescent="0.3">
      <c r="A36" s="11">
        <v>24</v>
      </c>
      <c r="B36" s="35" t="s">
        <v>99</v>
      </c>
      <c r="C36" s="11" t="s">
        <v>114</v>
      </c>
      <c r="D36" s="27"/>
      <c r="E36" s="46" t="s">
        <v>100</v>
      </c>
      <c r="F36" s="11">
        <f>2026-1972</f>
        <v>54</v>
      </c>
      <c r="G36" s="11"/>
      <c r="H36" s="11"/>
      <c r="I36" s="27" t="s">
        <v>34</v>
      </c>
      <c r="J36" s="11"/>
      <c r="K36" s="11"/>
      <c r="L36" s="29" t="s">
        <v>64</v>
      </c>
      <c r="M36" s="11"/>
      <c r="N36" s="11"/>
      <c r="O36" s="11"/>
      <c r="P36" s="11"/>
      <c r="Q36" s="11"/>
      <c r="R36" s="11" t="s">
        <v>6</v>
      </c>
      <c r="S36" s="11"/>
      <c r="T36" s="11"/>
      <c r="U36" s="11"/>
      <c r="V36" s="11"/>
      <c r="W36" s="11"/>
      <c r="X36" s="11"/>
      <c r="Y36" s="30"/>
      <c r="Z36" s="27"/>
      <c r="AA36" s="37"/>
      <c r="AB36" s="11"/>
      <c r="AC36" s="47"/>
      <c r="AD36" s="32"/>
      <c r="AE36" s="33"/>
      <c r="AF36" s="3"/>
      <c r="AG36" s="3"/>
      <c r="AH36" s="27" t="s">
        <v>6</v>
      </c>
      <c r="AI36" s="27"/>
      <c r="AJ36" s="3"/>
      <c r="AK36" s="3"/>
      <c r="AL36" s="3"/>
      <c r="AM36" s="11"/>
      <c r="AN36" s="11"/>
      <c r="AO36" s="11"/>
      <c r="AP36" s="11"/>
      <c r="AQ36" s="11"/>
      <c r="AR36" s="11" t="s">
        <v>6</v>
      </c>
      <c r="AS36" s="11" t="s">
        <v>6</v>
      </c>
      <c r="AT36" s="11"/>
    </row>
    <row r="37" spans="1:46" s="25" customFormat="1" ht="30" customHeight="1" x14ac:dyDescent="0.3">
      <c r="A37" s="60" t="s">
        <v>125</v>
      </c>
      <c r="B37" s="130" t="s">
        <v>101</v>
      </c>
      <c r="C37" s="130"/>
      <c r="D37" s="130"/>
      <c r="E37" s="21"/>
      <c r="F37" s="22"/>
      <c r="G37" s="22"/>
      <c r="H37" s="22"/>
      <c r="I37" s="22"/>
      <c r="J37" s="22"/>
      <c r="K37" s="22"/>
      <c r="L37" s="22"/>
      <c r="M37" s="22"/>
      <c r="N37" s="22"/>
      <c r="O37" s="22"/>
      <c r="P37" s="22"/>
      <c r="Q37" s="22"/>
      <c r="R37" s="22"/>
      <c r="S37" s="22"/>
      <c r="T37" s="22"/>
      <c r="U37" s="22"/>
      <c r="V37" s="22"/>
      <c r="W37" s="22"/>
      <c r="X37" s="22"/>
      <c r="Y37" s="23"/>
      <c r="Z37" s="22"/>
      <c r="AA37" s="22"/>
      <c r="AB37" s="22"/>
      <c r="AC37" s="22"/>
      <c r="AD37" s="24"/>
      <c r="AE37" s="22"/>
      <c r="AF37" s="22"/>
      <c r="AG37" s="22"/>
      <c r="AH37" s="22"/>
      <c r="AI37" s="22"/>
      <c r="AJ37" s="22"/>
      <c r="AK37" s="22"/>
      <c r="AL37" s="22"/>
      <c r="AM37" s="22"/>
      <c r="AN37" s="22"/>
      <c r="AO37" s="22"/>
      <c r="AP37" s="22"/>
      <c r="AQ37" s="22"/>
      <c r="AR37" s="22"/>
      <c r="AS37" s="22"/>
      <c r="AT37" s="22"/>
    </row>
    <row r="38" spans="1:46" s="34" customFormat="1" ht="30" customHeight="1" x14ac:dyDescent="0.3">
      <c r="A38" s="27">
        <v>25</v>
      </c>
      <c r="B38" s="26" t="s">
        <v>102</v>
      </c>
      <c r="C38" s="11" t="s">
        <v>114</v>
      </c>
      <c r="D38" s="27"/>
      <c r="E38" s="28">
        <v>28680</v>
      </c>
      <c r="F38" s="11">
        <f>48</f>
        <v>48</v>
      </c>
      <c r="G38" s="11"/>
      <c r="H38" s="11"/>
      <c r="I38" s="27" t="s">
        <v>34</v>
      </c>
      <c r="J38" s="11"/>
      <c r="K38" s="11"/>
      <c r="L38" s="29" t="s">
        <v>103</v>
      </c>
      <c r="M38" s="11"/>
      <c r="N38" s="11"/>
      <c r="O38" s="11"/>
      <c r="P38" s="11"/>
      <c r="Q38" s="11" t="s">
        <v>6</v>
      </c>
      <c r="R38" s="11"/>
      <c r="S38" s="11"/>
      <c r="T38" s="11"/>
      <c r="U38" s="11"/>
      <c r="V38" s="11"/>
      <c r="W38" s="11"/>
      <c r="X38" s="11"/>
      <c r="Y38" s="30"/>
      <c r="Z38" s="27"/>
      <c r="AA38" s="31" t="s">
        <v>6</v>
      </c>
      <c r="AB38" s="11"/>
      <c r="AC38" s="39"/>
      <c r="AD38" s="32"/>
      <c r="AE38" s="33"/>
      <c r="AF38" s="3"/>
      <c r="AG38" s="3"/>
      <c r="AH38" s="27"/>
      <c r="AI38" s="27"/>
      <c r="AJ38" s="3"/>
      <c r="AK38" s="3"/>
      <c r="AL38" s="3"/>
      <c r="AM38" s="11"/>
      <c r="AN38" s="3"/>
      <c r="AO38" s="11"/>
      <c r="AP38" s="11"/>
      <c r="AQ38" s="11"/>
      <c r="AR38" s="11"/>
      <c r="AS38" s="11"/>
      <c r="AT38" s="11"/>
    </row>
    <row r="39" spans="1:46" s="34" customFormat="1" ht="30" customHeight="1" x14ac:dyDescent="0.3">
      <c r="A39" s="27">
        <v>26</v>
      </c>
      <c r="B39" s="26" t="s">
        <v>104</v>
      </c>
      <c r="C39" s="11" t="s">
        <v>114</v>
      </c>
      <c r="D39" s="27"/>
      <c r="E39" s="64" t="s">
        <v>105</v>
      </c>
      <c r="F39" s="11">
        <f>2026-1983</f>
        <v>43</v>
      </c>
      <c r="G39" s="11"/>
      <c r="H39" s="11"/>
      <c r="I39" s="27" t="s">
        <v>34</v>
      </c>
      <c r="J39" s="11"/>
      <c r="K39" s="11"/>
      <c r="L39" s="2" t="s">
        <v>106</v>
      </c>
      <c r="M39" s="11"/>
      <c r="N39" s="11"/>
      <c r="O39" s="11"/>
      <c r="P39" s="11"/>
      <c r="Q39" s="11" t="s">
        <v>6</v>
      </c>
      <c r="R39" s="11"/>
      <c r="S39" s="11"/>
      <c r="T39" s="11"/>
      <c r="U39" s="11"/>
      <c r="V39" s="11"/>
      <c r="W39" s="11"/>
      <c r="X39" s="11"/>
      <c r="Y39" s="30"/>
      <c r="Z39" s="27"/>
      <c r="AA39" s="31"/>
      <c r="AB39" s="11" t="s">
        <v>6</v>
      </c>
      <c r="AC39" s="65"/>
      <c r="AD39" s="32"/>
      <c r="AE39" s="33"/>
      <c r="AF39" s="3"/>
      <c r="AG39" s="3"/>
      <c r="AH39" s="27"/>
      <c r="AI39" s="27"/>
      <c r="AJ39" s="3"/>
      <c r="AK39" s="3"/>
      <c r="AL39" s="3"/>
      <c r="AM39" s="11"/>
      <c r="AN39" s="3"/>
      <c r="AO39" s="11"/>
      <c r="AP39" s="11"/>
      <c r="AQ39" s="11"/>
      <c r="AR39" s="11"/>
      <c r="AS39" s="11"/>
      <c r="AT39" s="11"/>
    </row>
    <row r="40" spans="1:46" s="34" customFormat="1" ht="30" customHeight="1" x14ac:dyDescent="0.3">
      <c r="A40" s="27">
        <v>27</v>
      </c>
      <c r="B40" s="35" t="s">
        <v>5</v>
      </c>
      <c r="C40" s="11" t="s">
        <v>114</v>
      </c>
      <c r="D40" s="27"/>
      <c r="E40" s="36" t="s">
        <v>107</v>
      </c>
      <c r="F40" s="11">
        <f>2026-1984</f>
        <v>42</v>
      </c>
      <c r="G40" s="11"/>
      <c r="H40" s="11"/>
      <c r="I40" s="27" t="s">
        <v>34</v>
      </c>
      <c r="J40" s="11"/>
      <c r="K40" s="11"/>
      <c r="L40" s="29" t="s">
        <v>64</v>
      </c>
      <c r="M40" s="11"/>
      <c r="N40" s="11"/>
      <c r="O40" s="11"/>
      <c r="P40" s="11"/>
      <c r="Q40" s="11"/>
      <c r="R40" s="11" t="s">
        <v>6</v>
      </c>
      <c r="S40" s="11"/>
      <c r="T40" s="11"/>
      <c r="U40" s="11"/>
      <c r="V40" s="11"/>
      <c r="W40" s="11"/>
      <c r="X40" s="11"/>
      <c r="Y40" s="30"/>
      <c r="Z40" s="37"/>
      <c r="AA40" s="37"/>
      <c r="AB40" s="11"/>
      <c r="AC40" s="38"/>
      <c r="AD40" s="32"/>
      <c r="AE40" s="33"/>
      <c r="AF40" s="3"/>
      <c r="AG40" s="3"/>
      <c r="AH40" s="27"/>
      <c r="AI40" s="27"/>
      <c r="AJ40" s="3"/>
      <c r="AK40" s="3"/>
      <c r="AL40" s="3"/>
      <c r="AM40" s="11"/>
      <c r="AN40" s="11"/>
      <c r="AO40" s="11"/>
      <c r="AP40" s="11" t="s">
        <v>6</v>
      </c>
      <c r="AQ40" s="11"/>
      <c r="AR40" s="11" t="s">
        <v>6</v>
      </c>
      <c r="AS40" s="11" t="s">
        <v>6</v>
      </c>
      <c r="AT40" s="11"/>
    </row>
    <row r="41" spans="1:46" s="34" customFormat="1" ht="30" customHeight="1" x14ac:dyDescent="0.3">
      <c r="A41" s="27">
        <v>28</v>
      </c>
      <c r="B41" s="35" t="s">
        <v>108</v>
      </c>
      <c r="C41" s="11" t="s">
        <v>114</v>
      </c>
      <c r="D41" s="27"/>
      <c r="E41" s="46">
        <v>28088</v>
      </c>
      <c r="F41" s="11">
        <f>2026-1976</f>
        <v>50</v>
      </c>
      <c r="G41" s="11"/>
      <c r="H41" s="11"/>
      <c r="I41" s="27" t="s">
        <v>34</v>
      </c>
      <c r="J41" s="11"/>
      <c r="K41" s="11"/>
      <c r="L41" s="29" t="s">
        <v>64</v>
      </c>
      <c r="M41" s="11"/>
      <c r="N41" s="11"/>
      <c r="O41" s="11"/>
      <c r="P41" s="11"/>
      <c r="Q41" s="11"/>
      <c r="R41" s="11" t="s">
        <v>6</v>
      </c>
      <c r="S41" s="11"/>
      <c r="T41" s="11"/>
      <c r="U41" s="11"/>
      <c r="V41" s="11"/>
      <c r="W41" s="11"/>
      <c r="X41" s="11"/>
      <c r="Y41" s="30"/>
      <c r="Z41" s="27"/>
      <c r="AA41" s="37"/>
      <c r="AB41" s="11"/>
      <c r="AC41" s="47"/>
      <c r="AD41" s="32"/>
      <c r="AE41" s="33"/>
      <c r="AF41" s="3"/>
      <c r="AG41" s="3"/>
      <c r="AH41" s="27"/>
      <c r="AI41" s="27"/>
      <c r="AJ41" s="3"/>
      <c r="AK41" s="3"/>
      <c r="AL41" s="3"/>
      <c r="AM41" s="11"/>
      <c r="AN41" s="11"/>
      <c r="AO41" s="11"/>
      <c r="AP41" s="11" t="s">
        <v>6</v>
      </c>
      <c r="AQ41" s="11"/>
      <c r="AR41" s="11" t="s">
        <v>6</v>
      </c>
      <c r="AS41" s="11" t="s">
        <v>6</v>
      </c>
      <c r="AT41" s="11"/>
    </row>
    <row r="42" spans="1:46" s="34" customFormat="1" ht="30" customHeight="1" x14ac:dyDescent="0.3">
      <c r="A42" s="27">
        <v>29</v>
      </c>
      <c r="B42" s="40" t="s">
        <v>109</v>
      </c>
      <c r="C42" s="11" t="s">
        <v>114</v>
      </c>
      <c r="D42" s="27" t="s">
        <v>6</v>
      </c>
      <c r="E42" s="57" t="s">
        <v>110</v>
      </c>
      <c r="F42" s="11">
        <f>2026-1988</f>
        <v>38</v>
      </c>
      <c r="G42" s="11"/>
      <c r="H42" s="11"/>
      <c r="I42" s="27" t="s">
        <v>34</v>
      </c>
      <c r="J42" s="11"/>
      <c r="K42" s="11"/>
      <c r="L42" s="29" t="s">
        <v>111</v>
      </c>
      <c r="M42" s="11"/>
      <c r="N42" s="11"/>
      <c r="O42" s="11"/>
      <c r="P42" s="11"/>
      <c r="Q42" s="11"/>
      <c r="R42" s="11" t="s">
        <v>6</v>
      </c>
      <c r="S42" s="11"/>
      <c r="T42" s="11"/>
      <c r="U42" s="11"/>
      <c r="V42" s="11"/>
      <c r="W42" s="11"/>
      <c r="X42" s="11"/>
      <c r="Y42" s="30"/>
      <c r="Z42" s="27"/>
      <c r="AA42" s="2" t="s">
        <v>6</v>
      </c>
      <c r="AB42" s="11"/>
      <c r="AC42" s="58"/>
      <c r="AD42" s="32"/>
      <c r="AE42" s="33"/>
      <c r="AF42" s="3"/>
      <c r="AG42" s="3"/>
      <c r="AH42" s="27"/>
      <c r="AI42" s="27"/>
      <c r="AJ42" s="3"/>
      <c r="AK42" s="3"/>
      <c r="AL42" s="3"/>
      <c r="AM42" s="11"/>
      <c r="AN42" s="11"/>
      <c r="AO42" s="11"/>
      <c r="AP42" s="11" t="s">
        <v>6</v>
      </c>
      <c r="AQ42" s="11"/>
      <c r="AR42" s="11" t="s">
        <v>6</v>
      </c>
      <c r="AS42" s="11" t="s">
        <v>6</v>
      </c>
      <c r="AT42" s="11"/>
    </row>
    <row r="43" spans="1:46" s="34" customFormat="1" ht="30" customHeight="1" x14ac:dyDescent="0.3">
      <c r="A43" s="27">
        <v>30</v>
      </c>
      <c r="B43" s="66" t="s">
        <v>112</v>
      </c>
      <c r="C43" s="11" t="s">
        <v>114</v>
      </c>
      <c r="D43" s="27" t="s">
        <v>6</v>
      </c>
      <c r="E43" s="67" t="s">
        <v>113</v>
      </c>
      <c r="F43" s="11">
        <f>2026-1984</f>
        <v>42</v>
      </c>
      <c r="G43" s="11"/>
      <c r="H43" s="11"/>
      <c r="I43" s="27" t="s">
        <v>34</v>
      </c>
      <c r="J43" s="11"/>
      <c r="K43" s="11"/>
      <c r="L43" s="29" t="s">
        <v>64</v>
      </c>
      <c r="M43" s="11"/>
      <c r="N43" s="11"/>
      <c r="O43" s="11"/>
      <c r="P43" s="11"/>
      <c r="Q43" s="11" t="s">
        <v>6</v>
      </c>
      <c r="R43" s="11"/>
      <c r="S43" s="11"/>
      <c r="T43" s="11"/>
      <c r="U43" s="11"/>
      <c r="V43" s="11"/>
      <c r="W43" s="11"/>
      <c r="X43" s="11"/>
      <c r="Y43" s="30"/>
      <c r="Z43" s="27"/>
      <c r="AA43" s="68" t="s">
        <v>6</v>
      </c>
      <c r="AB43" s="11"/>
      <c r="AC43" s="69"/>
      <c r="AD43" s="32"/>
      <c r="AE43" s="33"/>
      <c r="AF43" s="3"/>
      <c r="AG43" s="3"/>
      <c r="AH43" s="27"/>
      <c r="AI43" s="27"/>
      <c r="AJ43" s="3"/>
      <c r="AK43" s="3"/>
      <c r="AL43" s="3"/>
      <c r="AM43" s="11"/>
      <c r="AN43" s="11"/>
      <c r="AO43" s="11"/>
      <c r="AP43" s="11" t="s">
        <v>6</v>
      </c>
      <c r="AQ43" s="11"/>
      <c r="AR43" s="11" t="s">
        <v>6</v>
      </c>
      <c r="AS43" s="11" t="s">
        <v>6</v>
      </c>
      <c r="AT43" s="11"/>
    </row>
    <row r="44" spans="1:46" s="12" customFormat="1" ht="29.4" customHeight="1" x14ac:dyDescent="0.3">
      <c r="A44" s="27">
        <v>31</v>
      </c>
      <c r="B44" s="70" t="s">
        <v>119</v>
      </c>
      <c r="C44" s="11" t="s">
        <v>114</v>
      </c>
      <c r="D44" s="71" t="s">
        <v>6</v>
      </c>
      <c r="E44" s="72" t="s">
        <v>120</v>
      </c>
      <c r="F44" s="71">
        <f>2026-1988</f>
        <v>38</v>
      </c>
      <c r="G44" s="71"/>
      <c r="H44" s="71"/>
      <c r="I44" s="27" t="s">
        <v>34</v>
      </c>
      <c r="J44" s="71"/>
      <c r="K44" s="71"/>
      <c r="L44" s="73" t="s">
        <v>121</v>
      </c>
      <c r="M44" s="71"/>
      <c r="N44" s="71"/>
      <c r="O44" s="71"/>
      <c r="P44" s="71"/>
      <c r="Q44" s="71"/>
      <c r="R44" s="71"/>
      <c r="S44" s="71" t="s">
        <v>6</v>
      </c>
      <c r="T44" s="71"/>
      <c r="U44" s="71"/>
      <c r="V44" s="71"/>
      <c r="W44" s="71"/>
      <c r="X44" s="71"/>
      <c r="Y44" s="71"/>
      <c r="Z44" s="71"/>
      <c r="AA44" s="71"/>
      <c r="AB44" s="71"/>
      <c r="AC44" s="71"/>
      <c r="AD44" s="71"/>
      <c r="AE44" s="71"/>
      <c r="AF44" s="71"/>
      <c r="AG44" s="71"/>
      <c r="AH44" s="71"/>
      <c r="AI44" s="71"/>
      <c r="AJ44" s="71"/>
      <c r="AK44" s="71" t="s">
        <v>6</v>
      </c>
      <c r="AL44" s="71"/>
      <c r="AM44" s="71"/>
      <c r="AN44" s="71"/>
      <c r="AO44" s="71"/>
      <c r="AP44" s="71"/>
      <c r="AQ44" s="71"/>
      <c r="AR44" s="71" t="s">
        <v>6</v>
      </c>
      <c r="AS44" s="71" t="s">
        <v>6</v>
      </c>
      <c r="AT44" s="71"/>
    </row>
    <row r="45" spans="1:46" ht="25.05" customHeight="1" x14ac:dyDescent="0.3">
      <c r="A45" s="129" t="s">
        <v>1</v>
      </c>
      <c r="B45" s="129"/>
      <c r="C45" s="129"/>
      <c r="D45" s="129"/>
      <c r="E45" s="129"/>
      <c r="F45" s="129"/>
      <c r="G45" s="129"/>
      <c r="H45" s="129"/>
      <c r="I45" s="129"/>
      <c r="J45" s="129"/>
      <c r="K45" s="129"/>
      <c r="L45" s="129"/>
      <c r="M45" s="129"/>
      <c r="N45" s="129"/>
      <c r="O45" s="129"/>
      <c r="P45" s="129"/>
      <c r="Q45" s="129"/>
      <c r="R45" s="129"/>
      <c r="S45" s="129"/>
    </row>
    <row r="46" spans="1:46" ht="25.05" customHeight="1" x14ac:dyDescent="0.3">
      <c r="A46" s="129"/>
      <c r="B46" s="129"/>
      <c r="C46" s="129"/>
      <c r="D46" s="129"/>
      <c r="E46" s="129"/>
      <c r="F46" s="129"/>
      <c r="G46" s="129"/>
      <c r="H46" s="129"/>
      <c r="I46" s="129"/>
      <c r="J46" s="129"/>
      <c r="K46" s="129"/>
      <c r="L46" s="129"/>
      <c r="M46" s="129"/>
      <c r="N46" s="129"/>
      <c r="O46" s="129"/>
      <c r="P46" s="129"/>
      <c r="Q46" s="129"/>
      <c r="R46" s="129"/>
      <c r="S46" s="129"/>
    </row>
    <row r="47" spans="1:46" ht="25.05" customHeight="1" x14ac:dyDescent="0.3">
      <c r="A47" s="129"/>
      <c r="B47" s="129"/>
      <c r="C47" s="129"/>
      <c r="D47" s="129"/>
      <c r="E47" s="129"/>
      <c r="F47" s="129"/>
      <c r="G47" s="129"/>
      <c r="H47" s="129"/>
      <c r="I47" s="129"/>
      <c r="J47" s="129"/>
      <c r="K47" s="129"/>
      <c r="L47" s="129"/>
      <c r="M47" s="129"/>
      <c r="N47" s="129"/>
      <c r="O47" s="129"/>
      <c r="P47" s="129"/>
      <c r="Q47" s="129"/>
      <c r="R47" s="129"/>
      <c r="S47" s="129"/>
    </row>
    <row r="48" spans="1:46" ht="25.05" customHeight="1" x14ac:dyDescent="0.3">
      <c r="A48" s="129"/>
      <c r="B48" s="129"/>
      <c r="C48" s="129"/>
      <c r="D48" s="129"/>
      <c r="E48" s="129"/>
      <c r="F48" s="129"/>
      <c r="G48" s="129"/>
      <c r="H48" s="129"/>
      <c r="I48" s="129"/>
      <c r="J48" s="129"/>
      <c r="K48" s="129"/>
      <c r="L48" s="129"/>
      <c r="M48" s="129"/>
      <c r="N48" s="129"/>
      <c r="O48" s="129"/>
      <c r="P48" s="129"/>
      <c r="Q48" s="129"/>
      <c r="R48" s="129"/>
      <c r="S48" s="129"/>
    </row>
    <row r="49" spans="1:19" ht="25.05" customHeight="1" x14ac:dyDescent="0.3">
      <c r="A49" s="129"/>
      <c r="B49" s="129"/>
      <c r="C49" s="129"/>
      <c r="D49" s="129"/>
      <c r="E49" s="129"/>
      <c r="F49" s="129"/>
      <c r="G49" s="129"/>
      <c r="H49" s="129"/>
      <c r="I49" s="129"/>
      <c r="J49" s="129"/>
      <c r="K49" s="129"/>
      <c r="L49" s="129"/>
      <c r="M49" s="129"/>
      <c r="N49" s="129"/>
      <c r="O49" s="129"/>
      <c r="P49" s="129"/>
      <c r="Q49" s="129"/>
      <c r="R49" s="129"/>
      <c r="S49" s="129"/>
    </row>
    <row r="50" spans="1:19" ht="25.05" customHeight="1" x14ac:dyDescent="0.3">
      <c r="A50" s="129"/>
      <c r="B50" s="129"/>
      <c r="C50" s="129"/>
      <c r="D50" s="129"/>
      <c r="E50" s="129"/>
      <c r="F50" s="129"/>
      <c r="G50" s="129"/>
      <c r="H50" s="129"/>
      <c r="I50" s="129"/>
      <c r="J50" s="129"/>
      <c r="K50" s="129"/>
      <c r="L50" s="129"/>
      <c r="M50" s="129"/>
      <c r="N50" s="129"/>
      <c r="O50" s="129"/>
      <c r="P50" s="129"/>
      <c r="Q50" s="129"/>
      <c r="R50" s="129"/>
      <c r="S50" s="129"/>
    </row>
    <row r="51" spans="1:19" ht="25.05" customHeight="1" x14ac:dyDescent="0.3">
      <c r="A51" s="129"/>
      <c r="B51" s="129"/>
      <c r="C51" s="129"/>
      <c r="D51" s="129"/>
      <c r="E51" s="129"/>
      <c r="F51" s="129"/>
      <c r="G51" s="129"/>
      <c r="H51" s="129"/>
      <c r="I51" s="129"/>
      <c r="J51" s="129"/>
      <c r="K51" s="129"/>
      <c r="L51" s="129"/>
      <c r="M51" s="129"/>
      <c r="N51" s="129"/>
      <c r="O51" s="129"/>
      <c r="P51" s="129"/>
      <c r="Q51" s="129"/>
      <c r="R51" s="129"/>
      <c r="S51" s="129"/>
    </row>
    <row r="52" spans="1:19" ht="25.05" customHeight="1" x14ac:dyDescent="0.3">
      <c r="A52" s="129"/>
      <c r="B52" s="129"/>
      <c r="C52" s="129"/>
      <c r="D52" s="129"/>
      <c r="E52" s="129"/>
      <c r="F52" s="129"/>
      <c r="G52" s="129"/>
      <c r="H52" s="129"/>
      <c r="I52" s="129"/>
      <c r="J52" s="129"/>
      <c r="K52" s="129"/>
      <c r="L52" s="129"/>
      <c r="M52" s="129"/>
      <c r="N52" s="129"/>
      <c r="O52" s="129"/>
      <c r="P52" s="129"/>
      <c r="Q52" s="129"/>
      <c r="R52" s="129"/>
      <c r="S52" s="129"/>
    </row>
    <row r="53" spans="1:19" ht="25.05" customHeight="1" x14ac:dyDescent="0.3">
      <c r="A53" s="129"/>
      <c r="B53" s="129"/>
      <c r="C53" s="129"/>
      <c r="D53" s="129"/>
      <c r="E53" s="129"/>
      <c r="F53" s="129"/>
      <c r="G53" s="129"/>
      <c r="H53" s="129"/>
      <c r="I53" s="129"/>
      <c r="J53" s="129"/>
      <c r="K53" s="129"/>
      <c r="L53" s="129"/>
      <c r="M53" s="129"/>
      <c r="N53" s="129"/>
      <c r="O53" s="129"/>
      <c r="P53" s="129"/>
      <c r="Q53" s="129"/>
      <c r="R53" s="129"/>
      <c r="S53" s="129"/>
    </row>
    <row r="54" spans="1:19" ht="25.05" customHeight="1" x14ac:dyDescent="0.3">
      <c r="A54" s="129"/>
      <c r="B54" s="129"/>
      <c r="C54" s="129"/>
      <c r="D54" s="129"/>
      <c r="E54" s="129"/>
      <c r="F54" s="129"/>
      <c r="G54" s="129"/>
      <c r="H54" s="129"/>
      <c r="I54" s="129"/>
      <c r="J54" s="129"/>
      <c r="K54" s="129"/>
      <c r="L54" s="129"/>
      <c r="M54" s="129"/>
      <c r="N54" s="129"/>
      <c r="O54" s="129"/>
      <c r="P54" s="129"/>
      <c r="Q54" s="129"/>
      <c r="R54" s="129"/>
      <c r="S54" s="129"/>
    </row>
    <row r="55" spans="1:19" ht="25.05" customHeight="1" x14ac:dyDescent="0.3">
      <c r="A55" s="129"/>
      <c r="B55" s="129"/>
      <c r="C55" s="129"/>
      <c r="D55" s="129"/>
      <c r="E55" s="129"/>
      <c r="F55" s="129"/>
      <c r="G55" s="129"/>
      <c r="H55" s="129"/>
      <c r="I55" s="129"/>
      <c r="J55" s="129"/>
      <c r="K55" s="129"/>
      <c r="L55" s="129"/>
      <c r="M55" s="129"/>
      <c r="N55" s="129"/>
      <c r="O55" s="129"/>
      <c r="P55" s="129"/>
      <c r="Q55" s="129"/>
      <c r="R55" s="129"/>
      <c r="S55" s="129"/>
    </row>
  </sheetData>
  <mergeCells count="21">
    <mergeCell ref="A45:S55"/>
    <mergeCell ref="A5:A6"/>
    <mergeCell ref="B5:B6"/>
    <mergeCell ref="C5:C6"/>
    <mergeCell ref="D5:D6"/>
    <mergeCell ref="F5:F6"/>
    <mergeCell ref="G5:K5"/>
    <mergeCell ref="E5:E6"/>
    <mergeCell ref="B16:D16"/>
    <mergeCell ref="A1:D1"/>
    <mergeCell ref="A3:AT3"/>
    <mergeCell ref="AE5:AQ5"/>
    <mergeCell ref="B37:D37"/>
    <mergeCell ref="B30:D30"/>
    <mergeCell ref="B23:D23"/>
    <mergeCell ref="AS1:AT1"/>
    <mergeCell ref="U5:AD5"/>
    <mergeCell ref="AR5:AS5"/>
    <mergeCell ref="AT5:AT6"/>
    <mergeCell ref="L5:L6"/>
    <mergeCell ref="M5:T5"/>
  </mergeCells>
  <conditionalFormatting sqref="B19 AA19">
    <cfRule type="duplicateValues" dxfId="0" priority="3"/>
  </conditionalFormatting>
  <pageMargins left="0.25" right="0.25" top="0.25" bottom="0.25" header="0.3" footer="0.3"/>
  <pageSetup paperSize="9" scale="3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Mẫu số 02</vt:lpstr>
      <vt:lpstr>Mẫu số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cp:lastModifiedBy>
  <cp:lastPrinted>2026-05-05T07:47:20Z</cp:lastPrinted>
  <dcterms:created xsi:type="dcterms:W3CDTF">2020-01-31T08:05:01Z</dcterms:created>
  <dcterms:modified xsi:type="dcterms:W3CDTF">2026-05-11T08:53:15Z</dcterms:modified>
</cp:coreProperties>
</file>